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Finanzen\Bildungsmaßnahmen\Blanko Formulare\"/>
    </mc:Choice>
  </mc:AlternateContent>
  <xr:revisionPtr revIDLastSave="0" documentId="13_ncr:1_{51A6AB96-0F39-4207-842B-C06F9B6FED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WN" sheetId="1" r:id="rId1"/>
    <sheet name="Liste der Verbände" sheetId="2" r:id="rId2"/>
  </sheets>
  <definedNames>
    <definedName name="Daten">'Liste der Verbände'!$A$3:$E$19</definedName>
    <definedName name="_xlnm.Print_Area" localSheetId="0">VWN!$A$1:$L$67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1" i="1" l="1"/>
  <c r="E61" i="1"/>
  <c r="G61" i="1"/>
  <c r="B48" i="1"/>
  <c r="E48" i="1"/>
  <c r="G48" i="1"/>
  <c r="D3" i="1"/>
  <c r="D4" i="1"/>
  <c r="D5" i="1"/>
  <c r="N39" i="1"/>
  <c r="B59" i="1" s="1"/>
  <c r="N36" i="1"/>
  <c r="B58" i="1" s="1"/>
  <c r="I13" i="1" l="1"/>
  <c r="H13" i="1"/>
  <c r="B57" i="1"/>
  <c r="B60" i="1" s="1"/>
  <c r="A13" i="1"/>
  <c r="I48" i="1"/>
  <c r="J17" i="1"/>
  <c r="N46" i="1" l="1"/>
  <c r="B17" i="1" s="1"/>
  <c r="E28" i="1" s="1"/>
  <c r="N45" i="1"/>
  <c r="G13" i="1" l="1"/>
  <c r="A21" i="1"/>
  <c r="D21" i="1"/>
  <c r="E21" i="1"/>
  <c r="H21" i="1"/>
  <c r="F13" i="1"/>
  <c r="J13" i="1" l="1"/>
  <c r="N31" i="1" s="1"/>
  <c r="B21" i="1"/>
  <c r="F21" i="1" s="1"/>
  <c r="G21" i="1" l="1"/>
  <c r="J21" i="1"/>
  <c r="K21" i="1" l="1"/>
  <c r="N30" i="1" s="1"/>
  <c r="H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Hedwig Lammers</author>
    <author>tc={4B1B7609-A5CC-4F5B-90BB-0B0BBDC8FDFD}</author>
    <author>tc={BCA26352-E410-4DD3-95C0-5C4FDC80A197}</author>
    <author>tc={CB610254-C8EF-4891-A80C-A6D2D21228CC}</author>
    <author>tc={BF794E30-66C3-47E8-A134-FD018D7D3693}</author>
  </authors>
  <commentList>
    <comment ref="A1" authorId="0" shapeId="0" xr:uid="{00000000-0006-0000-0000-000001000000}">
      <text>
        <r>
          <rPr>
            <sz val="8"/>
            <color rgb="FF000000"/>
            <rFont val="Tahoma"/>
            <family val="2"/>
          </rPr>
          <t xml:space="preserve">Muss für jede einzelne Bildungsmaßnahme ausgefüllt werden!
</t>
        </r>
      </text>
    </comment>
    <comment ref="A2" authorId="0" shapeId="0" xr:uid="{00000000-0006-0000-0000-000002000000}">
      <text>
        <r>
          <rPr>
            <sz val="8"/>
            <color rgb="FF000000"/>
            <rFont val="Tahoma"/>
            <family val="2"/>
          </rPr>
          <t>Die lfd. Nrn aus der Voranmeldung übernehmen, damit Verwechslungen vermieden werden.</t>
        </r>
      </text>
    </comment>
    <comment ref="G6" authorId="1" shapeId="0" xr:uid="{4B1B7609-A5CC-4F5B-90BB-0B0BBDC8FDFD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Durchführungsort der Maßnahme</t>
      </text>
    </comment>
    <comment ref="A12" authorId="0" shapeId="0" xr:uid="{00000000-0006-0000-0000-000003000000}">
      <text>
        <r>
          <rPr>
            <sz val="8"/>
            <color rgb="FF000000"/>
            <rFont val="Tahoma"/>
            <family val="2"/>
          </rPr>
          <t xml:space="preserve">Summe aller TN, die an der Bildungsmaßnahme komplett teilgenommen haben. Incl. Der Teamer*innen
</t>
        </r>
      </text>
    </comment>
    <comment ref="F12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Zahl der TN multipliziert mit der Zahl der Tage gem. RL
</t>
        </r>
      </text>
    </comment>
    <comment ref="K12" authorId="0" shapeId="0" xr:uid="{00000000-0006-0000-0000-000005000000}">
      <text>
        <r>
          <rPr>
            <sz val="8"/>
            <color rgb="FF000000"/>
            <rFont val="Tahoma"/>
            <family val="2"/>
          </rPr>
          <t>Wenn ohne Übernachtung, dann "nein" eintragen! Ansonsten unbedingt freilassen.</t>
        </r>
      </text>
    </comment>
    <comment ref="J13" authorId="0" shapeId="0" xr:uid="{00000000-0006-0000-0000-000006000000}">
      <text>
        <r>
          <rPr>
            <sz val="8"/>
            <color rgb="FF000000"/>
            <rFont val="Tahoma"/>
            <family val="2"/>
          </rPr>
          <t>Gesamt-TNT abz. Anzahl der TN-Fehltage</t>
        </r>
      </text>
    </comment>
    <comment ref="A14" authorId="2" shapeId="0" xr:uid="{BCA26352-E410-4DD3-95C0-5C4FDC80A19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Wenn es kurzfristige TN-Ausfälle gegeben hat, dann hier die geplante TN-Zahl lt. Anmeldeschluss eintragen! (hierdurch errechnet sich möglicherweise ein anderer Team-TN-Schlüssel. (Beschluss LAGOS 2021)</t>
      </text>
    </comment>
    <comment ref="K14" authorId="3" shapeId="0" xr:uid="{CB610254-C8EF-4891-A80C-A6D2D21228CC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Wenn eine Gruppenleitergrundkurs/eine Gruppenleiterausbildung/ein Juleica-Grundkurs abgerechnet wird, dann hier "ja"eintragen // andernfalls Feld leer lassen!</t>
      </text>
    </comment>
    <comment ref="K16" authorId="4" shapeId="0" xr:uid="{BF794E30-66C3-47E8-A134-FD018D7D3693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Wenn die Maßnahme in einem Selbstversorgerhaus stattfand, hier "ja" eintragen, andernfalls Feld leer lassen!</t>
      </text>
    </comment>
    <comment ref="F17" authorId="0" shapeId="0" xr:uid="{00000000-0006-0000-0000-000007000000}">
      <text>
        <r>
          <rPr>
            <sz val="8"/>
            <color indexed="81"/>
            <rFont val="Tahoma"/>
            <family val="2"/>
          </rPr>
          <t xml:space="preserve">Hier die fehlenden </t>
        </r>
        <r>
          <rPr>
            <b/>
            <sz val="8"/>
            <color indexed="81"/>
            <rFont val="Tahoma"/>
            <family val="2"/>
          </rPr>
          <t>TNT</t>
        </r>
        <r>
          <rPr>
            <sz val="8"/>
            <color indexed="81"/>
            <rFont val="Tahoma"/>
            <family val="2"/>
          </rPr>
          <t xml:space="preserve"> von den Personen eintragen, die nicht vollständig an der BM teilgenommen haben. 
(Wer hat nicht vollständig  teilgenommen?)
z. B. 2 TN waren 2 Tage abwesend: 4 </t>
        </r>
      </text>
    </comment>
    <comment ref="A27" authorId="0" shapeId="0" xr:uid="{00000000-0006-0000-0000-000008000000}">
      <text>
        <r>
          <rPr>
            <sz val="8"/>
            <color rgb="FF000000"/>
            <rFont val="Tahoma"/>
            <family val="2"/>
          </rPr>
          <t xml:space="preserve">Beleg Nrn für </t>
        </r>
        <r>
          <rPr>
            <b/>
            <sz val="8"/>
            <color rgb="FF000000"/>
            <rFont val="Tahoma"/>
            <family val="2"/>
          </rPr>
          <t>alle</t>
        </r>
        <r>
          <rPr>
            <sz val="8"/>
            <color rgb="FF000000"/>
            <rFont val="Tahoma"/>
            <family val="2"/>
          </rPr>
          <t xml:space="preserve"> Ausgabe- und Einnahmebelege </t>
        </r>
        <r>
          <rPr>
            <b/>
            <sz val="8"/>
            <color rgb="FF000000"/>
            <rFont val="Tahoma"/>
            <family val="2"/>
          </rPr>
          <t>durchgängig</t>
        </r>
        <r>
          <rPr>
            <sz val="8"/>
            <color rgb="FF000000"/>
            <rFont val="Tahoma"/>
            <family val="2"/>
          </rPr>
          <t xml:space="preserve"> durchnummerieren</t>
        </r>
      </text>
    </comment>
    <comment ref="D27" authorId="0" shapeId="0" xr:uid="{00000000-0006-0000-0000-000009000000}">
      <text>
        <r>
          <rPr>
            <sz val="8"/>
            <color rgb="FF000000"/>
            <rFont val="Tahoma"/>
            <family val="2"/>
          </rPr>
          <t xml:space="preserve">Beleg Nrn für </t>
        </r>
        <r>
          <rPr>
            <b/>
            <sz val="8"/>
            <color rgb="FF000000"/>
            <rFont val="Tahoma"/>
            <family val="2"/>
          </rPr>
          <t>alle</t>
        </r>
        <r>
          <rPr>
            <sz val="8"/>
            <color rgb="FF000000"/>
            <rFont val="Tahoma"/>
            <family val="2"/>
          </rPr>
          <t xml:space="preserve"> Ausgabe- und Einnahmebelege </t>
        </r>
        <r>
          <rPr>
            <b/>
            <sz val="8"/>
            <color rgb="FF000000"/>
            <rFont val="Tahoma"/>
            <family val="2"/>
          </rPr>
          <t>durchgängig</t>
        </r>
        <r>
          <rPr>
            <sz val="8"/>
            <color rgb="FF000000"/>
            <rFont val="Tahoma"/>
            <family val="2"/>
          </rPr>
          <t xml:space="preserve"> durchnummerieren</t>
        </r>
      </text>
    </comment>
    <comment ref="F27" authorId="0" shapeId="0" xr:uid="{00000000-0006-0000-0000-00000A000000}">
      <text>
        <r>
          <rPr>
            <sz val="8"/>
            <color rgb="FF000000"/>
            <rFont val="Tahoma"/>
            <family val="2"/>
          </rPr>
          <t xml:space="preserve">Beleg Nrn für </t>
        </r>
        <r>
          <rPr>
            <b/>
            <sz val="8"/>
            <color rgb="FF000000"/>
            <rFont val="Tahoma"/>
            <family val="2"/>
          </rPr>
          <t>alle</t>
        </r>
        <r>
          <rPr>
            <sz val="8"/>
            <color rgb="FF000000"/>
            <rFont val="Tahoma"/>
            <family val="2"/>
          </rPr>
          <t xml:space="preserve"> Ausgabe- und Einnahmebelege </t>
        </r>
        <r>
          <rPr>
            <b/>
            <sz val="8"/>
            <color rgb="FF000000"/>
            <rFont val="Tahoma"/>
            <family val="2"/>
          </rPr>
          <t>durchgängig</t>
        </r>
        <r>
          <rPr>
            <sz val="8"/>
            <color rgb="FF000000"/>
            <rFont val="Tahoma"/>
            <family val="2"/>
          </rPr>
          <t xml:space="preserve"> durchnummerieren</t>
        </r>
      </text>
    </comment>
    <comment ref="H27" authorId="0" shapeId="0" xr:uid="{00000000-0006-0000-0000-00000B000000}">
      <text>
        <r>
          <rPr>
            <sz val="8"/>
            <color rgb="FF000000"/>
            <rFont val="Tahoma"/>
            <family val="2"/>
          </rPr>
          <t>Beleg Nrn für alle Ausgabe- und Einnahmebelege durchgängig durchnummerieren</t>
        </r>
      </text>
    </comment>
    <comment ref="A52" authorId="0" shapeId="0" xr:uid="{00000000-0006-0000-0000-00000C000000}">
      <text>
        <r>
          <rPr>
            <sz val="8"/>
            <color indexed="81"/>
            <rFont val="Tahoma"/>
            <family val="2"/>
          </rPr>
          <t>Beleg Nrn für alle Ausgabe- und Einnahmebelege durchgängig durchnummerieren</t>
        </r>
      </text>
    </comment>
    <comment ref="D52" authorId="0" shapeId="0" xr:uid="{00000000-0006-0000-0000-00000D000000}">
      <text>
        <r>
          <rPr>
            <sz val="8"/>
            <color rgb="FF000000"/>
            <rFont val="Tahoma"/>
            <family val="2"/>
          </rPr>
          <t>Beleg Nrn für alle Ausgabe- und Einnahmebelege durchgängig durchnummerieren</t>
        </r>
      </text>
    </comment>
    <comment ref="F52" authorId="0" shapeId="0" xr:uid="{00000000-0006-0000-0000-00000E000000}">
      <text>
        <r>
          <rPr>
            <sz val="8"/>
            <color indexed="81"/>
            <rFont val="Tahoma"/>
            <family val="2"/>
          </rPr>
          <t>Beleg Nrn für alle Ausgabe- und Einnahmebelege durchgängig durchnummerieren</t>
        </r>
      </text>
    </comment>
  </commentList>
</comments>
</file>

<file path=xl/sharedStrings.xml><?xml version="1.0" encoding="utf-8"?>
<sst xmlns="http://schemas.openxmlformats.org/spreadsheetml/2006/main" count="168" uniqueCount="131">
  <si>
    <t>Beleg Nr.</t>
  </si>
  <si>
    <t>Summe:</t>
  </si>
  <si>
    <t xml:space="preserve"> </t>
  </si>
  <si>
    <t>Sonstige</t>
  </si>
  <si>
    <t>Unterkunft u.
Verpflegung</t>
  </si>
  <si>
    <t>Fahrtkosten</t>
  </si>
  <si>
    <t>Gesamt</t>
  </si>
  <si>
    <t xml:space="preserve">Beleg Nr. </t>
  </si>
  <si>
    <t>Teilnahmebeiträge</t>
  </si>
  <si>
    <t>Referenten u.
Referentinnen</t>
  </si>
  <si>
    <t>Titel der Maßnahme:</t>
  </si>
  <si>
    <t>Betrag in €</t>
  </si>
  <si>
    <t>Bezeichung und Anschrift des Verbandes</t>
  </si>
  <si>
    <t>Sachlich richtig (Datum, Stempel, Unterschrift)</t>
  </si>
  <si>
    <t>Aufteilung der Einnahmen</t>
  </si>
  <si>
    <t xml:space="preserve">Sonstige Eigenmittel </t>
  </si>
  <si>
    <t>Sonstige öffentl. Zuwendung</t>
  </si>
  <si>
    <t>Sonstige öffentl.
Zuwendung</t>
  </si>
  <si>
    <t>Ort:</t>
  </si>
  <si>
    <t>Bemerkungen:</t>
  </si>
  <si>
    <t>Zahl der Tage gem. Nr. 6.3 der RL</t>
  </si>
  <si>
    <t>Berechnung der Teilnahmetage (TNT)</t>
  </si>
  <si>
    <t>TNT gem. RL (werden automatisch errechnet)</t>
  </si>
  <si>
    <t>Ohne Übernachtung? "nein" eintragen</t>
  </si>
  <si>
    <r>
      <t xml:space="preserve">Summe Ausgaben in € </t>
    </r>
    <r>
      <rPr>
        <i/>
        <sz val="9"/>
        <rFont val="Arial"/>
        <family val="2"/>
      </rPr>
      <t>(wird automatisch errechnet)</t>
    </r>
  </si>
  <si>
    <r>
      <t xml:space="preserve">Summe der Einnahmen in € </t>
    </r>
    <r>
      <rPr>
        <i/>
        <sz val="9"/>
        <rFont val="Arial"/>
        <family val="2"/>
      </rPr>
      <t>(wird automatisch errechnet)</t>
    </r>
  </si>
  <si>
    <r>
      <t xml:space="preserve">Aufteilung der Ausgaben nach Kostenarten:
</t>
    </r>
    <r>
      <rPr>
        <b/>
        <sz val="8"/>
        <rFont val="Arial"/>
        <family val="2"/>
      </rPr>
      <t>auf der Grundlage des Merkblattes  "Abrechnung von Bildungsmaßnahmen des BDKJ-Diözesanverbandes Osnabrück"</t>
    </r>
  </si>
  <si>
    <t>Kosten für                       Sonstiges</t>
  </si>
  <si>
    <t>Kosten für                        Unterkunft und Verpflegung</t>
  </si>
  <si>
    <t>Kosten für                     Referenten / -innen</t>
  </si>
  <si>
    <t>Kosten für                                 Fahrten lt. Teilnahmeliste</t>
  </si>
  <si>
    <t>Nebenrechnung</t>
  </si>
  <si>
    <r>
      <t xml:space="preserve">Landeszuwendung in €      
</t>
    </r>
    <r>
      <rPr>
        <i/>
        <sz val="10"/>
        <rFont val="Arial"/>
        <family val="2"/>
      </rPr>
      <t>(wird automatisch errechnet)</t>
    </r>
  </si>
  <si>
    <r>
      <t>Lfd. Nr.</t>
    </r>
    <r>
      <rPr>
        <sz val="10"/>
        <rFont val="Arial"/>
        <family val="2"/>
      </rPr>
      <t xml:space="preserve">  </t>
    </r>
    <r>
      <rPr>
        <sz val="9"/>
        <rFont val="Arial"/>
        <family val="2"/>
      </rPr>
      <t xml:space="preserve"> (lt. Voranmeldung)</t>
    </r>
  </si>
  <si>
    <t>CAJ</t>
  </si>
  <si>
    <t>CAJ-Diözesanverband Osnabrück</t>
  </si>
  <si>
    <t>49074 Osnabrück</t>
  </si>
  <si>
    <t>KJG-Diözesanverband Osnabrück</t>
  </si>
  <si>
    <t>Kolpingjugend-Diözesanverband Osnabrück</t>
  </si>
  <si>
    <t>Kolpingstr. 5</t>
  </si>
  <si>
    <t>KLJB-Diözesanverband Osnabrück</t>
  </si>
  <si>
    <t>49124 Georgsmarienhütte</t>
  </si>
  <si>
    <t>Goldstr. 13</t>
  </si>
  <si>
    <t>49832 Freren</t>
  </si>
  <si>
    <t>Marstall Clemenswerth</t>
  </si>
  <si>
    <t>49751 Sögel</t>
  </si>
  <si>
    <t>Fischteichweg 14</t>
  </si>
  <si>
    <t>26603 Aurich</t>
  </si>
  <si>
    <t>BDKJ-Regionalverband Ostfriesland</t>
  </si>
  <si>
    <t>Haus „Maria Frieden“</t>
  </si>
  <si>
    <t>Klosterstr. 13</t>
  </si>
  <si>
    <t>49134 Wallenhorst-Rulle</t>
  </si>
  <si>
    <t>BDKJ / Point-academy</t>
  </si>
  <si>
    <t>Burgstraße 21b</t>
  </si>
  <si>
    <t>49808 Lingen</t>
  </si>
  <si>
    <t>BDKJ-Diözesanverband Osnabrück</t>
  </si>
  <si>
    <t>KJG</t>
  </si>
  <si>
    <t>Kolpingjugend</t>
  </si>
  <si>
    <t>KLJB</t>
  </si>
  <si>
    <t>BDKJ-Regionalverband Bentheim</t>
  </si>
  <si>
    <t>Sollte eine Seite dieses Vordruckes nicht für die 
Erfassung aller Einzelbelege ausreichen, bitte auf der zweiten Seite 
mit den Summen der ersten Seite als Überträge weitermachen.</t>
  </si>
  <si>
    <t>Infos/Nachfragen bei</t>
  </si>
  <si>
    <t>Verwendungsnachweis für die Förderung von Bildungs-maßnahmen gem. § 10 Jugendförderungsgesetz (JFG)</t>
  </si>
  <si>
    <t>49716 Meppen</t>
  </si>
  <si>
    <t xml:space="preserve">Anzahl der TN-Fehltage </t>
  </si>
  <si>
    <t>Zahl der TN gesamt (wird automatisch errechnet)</t>
  </si>
  <si>
    <t>RV Emsland-Süd</t>
  </si>
  <si>
    <t>BDKJ-Regionalverband Emsland-Süd</t>
  </si>
  <si>
    <t>RV Emsland-Nord</t>
  </si>
  <si>
    <t>BDKJ-Regionalverband Emsland-Nord</t>
  </si>
  <si>
    <t>RV Osnabrück-Süd</t>
  </si>
  <si>
    <t>BDKJ-Regionalverband Osnabrück-Süd</t>
  </si>
  <si>
    <t>RV Emsland-Mitte</t>
  </si>
  <si>
    <t>BDKJ-Regionalverband Emsland-Mitte</t>
  </si>
  <si>
    <t>RV Osnabrück-Nord</t>
  </si>
  <si>
    <t>BDKJ-Regionalverband Osnabrück-Nord</t>
  </si>
  <si>
    <t>RV Osnabrück-Stadt</t>
  </si>
  <si>
    <t>BDKJ-Regionalverband Osnabrück-Stadt</t>
  </si>
  <si>
    <t>RV Bentheim</t>
  </si>
  <si>
    <t>RV Ostfriesland</t>
  </si>
  <si>
    <t>Kleine Domsfreiheit 23</t>
  </si>
  <si>
    <t>Zuschüsse wurden beantragt, die Belege werden nachgereicht.</t>
  </si>
  <si>
    <t>DPSG</t>
  </si>
  <si>
    <t>Deutsche Pfardfinderschaft St. Georg</t>
  </si>
  <si>
    <t>BDKJ Osnabrück</t>
  </si>
  <si>
    <t>Gartbrink 5 a</t>
  </si>
  <si>
    <t>Clemenswerth 1</t>
  </si>
  <si>
    <t>Gildehauser Weg 72</t>
  </si>
  <si>
    <t>48529 Nordhorn</t>
  </si>
  <si>
    <t>Mühlenstraße 38</t>
  </si>
  <si>
    <t>n.sander@bdkj.bistum-os.de</t>
  </si>
  <si>
    <t>0541-318 275</t>
  </si>
  <si>
    <t>Lohstr. 16-18</t>
  </si>
  <si>
    <t>Gartbrink 5a</t>
  </si>
  <si>
    <t>Stiftshof 2</t>
  </si>
  <si>
    <t>49593 Bersenbrück</t>
  </si>
  <si>
    <t xml:space="preserve">TN-Beitrag </t>
  </si>
  <si>
    <t>TN-Beitrag</t>
  </si>
  <si>
    <t>Teamer*inne
lt. LAGOS</t>
  </si>
  <si>
    <t>Maximal</t>
  </si>
  <si>
    <t xml:space="preserve">Datum von: </t>
  </si>
  <si>
    <t>Datum bis:</t>
  </si>
  <si>
    <t>Uhrzeit von:</t>
  </si>
  <si>
    <t>Uhrzeit bis:</t>
  </si>
  <si>
    <t>Zahl der TN gem. §§ 6,7 JFG
           m                         w                              d</t>
  </si>
  <si>
    <t>TNT gem. JFG  (werden automatisch errechnet)
              m                        w                             d                       Gesamt</t>
  </si>
  <si>
    <t>eingenommene TN-Beiträge bei Verbandler*innen gesamt</t>
  </si>
  <si>
    <t>eingenommene TN-Beiträge bei Nicht-Verbandler*innen gesamt</t>
  </si>
  <si>
    <t>Gruppenleiter-grundkurs? "ja" eintragen</t>
  </si>
  <si>
    <r>
      <t xml:space="preserve">Anzahl </t>
    </r>
    <r>
      <rPr>
        <b/>
        <sz val="8"/>
        <rFont val="Arial"/>
        <family val="2"/>
      </rPr>
      <t>NICHT</t>
    </r>
    <r>
      <rPr>
        <sz val="8"/>
        <rFont val="Arial"/>
        <family val="2"/>
      </rPr>
      <t xml:space="preserve"> 
Verband-
ler*innen
</t>
    </r>
  </si>
  <si>
    <t>Verbandler*in/Tag</t>
  </si>
  <si>
    <t>NICHT Verbandler*in/Tag</t>
  </si>
  <si>
    <t>Berechnung bei GLGK Verbandler*innen</t>
  </si>
  <si>
    <t>Berechnung bei GLGK Nicht-Verbandler*innen</t>
  </si>
  <si>
    <t>Gesamt-TN-Beiträge</t>
  </si>
  <si>
    <t>Berechnung Gesamt-TN-Beiträge bei GLGK</t>
  </si>
  <si>
    <t>Teamer*innen Selbsversorger</t>
  </si>
  <si>
    <t>Teamer*innen sonst</t>
  </si>
  <si>
    <t>Anzahl Verbandler-
*innen</t>
  </si>
  <si>
    <t>(Eigen-)Beleg-Nr. Verbandler*innen</t>
  </si>
  <si>
    <t>(Eigen-)Beleg-Nr. Nicht-Verbandler*innen</t>
  </si>
  <si>
    <t>davon
Teamer*innen (immer ausfüllen!)</t>
  </si>
  <si>
    <t>Förd. mit Übern./TNT</t>
  </si>
  <si>
    <t>Förd. ohne Übern./TNT</t>
  </si>
  <si>
    <t>Reale Kosten d. Maßnahme</t>
  </si>
  <si>
    <t>Max Landesmittel</t>
  </si>
  <si>
    <t>TN-Teamer*innen-Schlüssel</t>
  </si>
  <si>
    <t>max. TN-Beitrag Verbandler*in d. Maßnahme</t>
  </si>
  <si>
    <t>max. TN-Beitrag Nicht-Verbandler*in d. Maßnahme</t>
  </si>
  <si>
    <t>Selbstversorger-haus? "ja" eintragen</t>
  </si>
  <si>
    <t>Zahl der TN gesamt bei Anmeldeschluss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</si>
</sst>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l_i_r_a"/>
    <numFmt numFmtId="165" formatCode="_-* #,##0.00\ [$€]_-;\-* #,##0.00\ [$€]_-;_-* &quot;-&quot;??\ [$€]_-;_-@_-"/>
    <numFmt numFmtId="166" formatCode="#,##0.00\ &quot;€&quot;"/>
    <numFmt numFmtId="167" formatCode="#,##0.00\ _€"/>
    <numFmt numFmtId="168" formatCode="h:mm;@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3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theme="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259">
    <xf numFmtId="0" fontId="0" fillId="0" borderId="0" xfId="0"/>
    <xf numFmtId="164" fontId="0" fillId="0" borderId="11" xfId="0" applyNumberFormat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right"/>
      <protection locked="0"/>
    </xf>
    <xf numFmtId="164" fontId="11" fillId="0" borderId="3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1" fillId="0" borderId="0" xfId="2" applyAlignment="1" applyProtection="1"/>
    <xf numFmtId="0" fontId="2" fillId="0" borderId="3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  <protection locked="0"/>
    </xf>
    <xf numFmtId="14" fontId="2" fillId="2" borderId="3" xfId="0" applyNumberFormat="1" applyFont="1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14" fontId="2" fillId="4" borderId="3" xfId="0" applyNumberFormat="1" applyFont="1" applyFill="1" applyBorder="1" applyAlignment="1" applyProtection="1">
      <alignment vertical="top" wrapText="1"/>
      <protection locked="0"/>
    </xf>
    <xf numFmtId="14" fontId="2" fillId="2" borderId="12" xfId="0" applyNumberFormat="1" applyFont="1" applyFill="1" applyBorder="1" applyAlignment="1" applyProtection="1">
      <alignment vertical="top" wrapText="1"/>
      <protection locked="0"/>
    </xf>
    <xf numFmtId="14" fontId="2" fillId="4" borderId="12" xfId="0" applyNumberFormat="1" applyFont="1" applyFill="1" applyBorder="1" applyAlignment="1" applyProtection="1">
      <alignment vertical="top" wrapText="1"/>
      <protection locked="0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168" fontId="2" fillId="3" borderId="12" xfId="0" applyNumberFormat="1" applyFont="1" applyFill="1" applyBorder="1" applyAlignment="1" applyProtection="1">
      <alignment vertical="top" wrapText="1"/>
      <protection locked="0"/>
    </xf>
    <xf numFmtId="168" fontId="2" fillId="3" borderId="3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Protection="1"/>
    <xf numFmtId="164" fontId="15" fillId="2" borderId="4" xfId="0" applyNumberFormat="1" applyFont="1" applyFill="1" applyBorder="1" applyAlignment="1" applyProtection="1">
      <alignment horizontal="right"/>
    </xf>
    <xf numFmtId="0" fontId="2" fillId="2" borderId="3" xfId="0" applyFont="1" applyFill="1" applyBorder="1" applyProtection="1"/>
    <xf numFmtId="164" fontId="15" fillId="2" borderId="3" xfId="0" applyNumberFormat="1" applyFont="1" applyFill="1" applyBorder="1" applyAlignment="1" applyProtection="1">
      <alignment horizontal="right"/>
    </xf>
    <xf numFmtId="164" fontId="15" fillId="2" borderId="11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0" fontId="0" fillId="0" borderId="0" xfId="0" applyProtection="1"/>
    <xf numFmtId="166" fontId="0" fillId="0" borderId="0" xfId="0" applyNumberFormat="1" applyProtection="1"/>
    <xf numFmtId="0" fontId="14" fillId="2" borderId="4" xfId="0" applyFont="1" applyFill="1" applyBorder="1" applyAlignment="1" applyProtection="1">
      <alignment horizontal="center" wrapText="1"/>
    </xf>
    <xf numFmtId="0" fontId="14" fillId="2" borderId="4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/>
    </xf>
    <xf numFmtId="0" fontId="14" fillId="2" borderId="15" xfId="0" applyFont="1" applyFill="1" applyBorder="1" applyAlignment="1" applyProtection="1">
      <alignment horizontal="center"/>
    </xf>
    <xf numFmtId="0" fontId="1" fillId="0" borderId="30" xfId="0" applyFont="1" applyFill="1" applyBorder="1" applyAlignment="1" applyProtection="1">
      <alignment wrapText="1"/>
    </xf>
    <xf numFmtId="166" fontId="0" fillId="0" borderId="31" xfId="0" applyNumberFormat="1" applyBorder="1" applyProtection="1"/>
    <xf numFmtId="166" fontId="0" fillId="4" borderId="21" xfId="0" applyNumberFormat="1" applyFill="1" applyBorder="1" applyProtection="1"/>
    <xf numFmtId="0" fontId="1" fillId="4" borderId="22" xfId="0" applyFont="1" applyFill="1" applyBorder="1" applyProtection="1"/>
    <xf numFmtId="166" fontId="0" fillId="4" borderId="24" xfId="0" applyNumberFormat="1" applyFill="1" applyBorder="1" applyProtection="1"/>
    <xf numFmtId="0" fontId="1" fillId="4" borderId="17" xfId="0" applyFont="1" applyFill="1" applyBorder="1" applyProtection="1"/>
    <xf numFmtId="166" fontId="0" fillId="4" borderId="19" xfId="0" applyNumberFormat="1" applyFill="1" applyBorder="1" applyProtection="1"/>
    <xf numFmtId="0" fontId="1" fillId="4" borderId="20" xfId="0" applyFont="1" applyFill="1" applyBorder="1" applyAlignment="1" applyProtection="1">
      <alignment wrapText="1"/>
    </xf>
    <xf numFmtId="0" fontId="1" fillId="4" borderId="22" xfId="0" applyFont="1" applyFill="1" applyBorder="1" applyAlignment="1" applyProtection="1">
      <alignment wrapText="1"/>
    </xf>
    <xf numFmtId="0" fontId="0" fillId="0" borderId="7" xfId="0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right"/>
      <protection locked="0"/>
    </xf>
    <xf numFmtId="0" fontId="0" fillId="5" borderId="12" xfId="0" applyFill="1" applyBorder="1" applyAlignment="1" applyProtection="1">
      <alignment horizontal="center"/>
      <protection locked="0"/>
    </xf>
    <xf numFmtId="164" fontId="0" fillId="5" borderId="3" xfId="0" applyNumberFormat="1" applyFill="1" applyBorder="1" applyAlignment="1" applyProtection="1">
      <alignment horizontal="right"/>
      <protection locked="0"/>
    </xf>
    <xf numFmtId="0" fontId="0" fillId="5" borderId="3" xfId="0" applyFill="1" applyBorder="1" applyAlignment="1" applyProtection="1">
      <alignment horizontal="center"/>
      <protection locked="0"/>
    </xf>
    <xf numFmtId="164" fontId="0" fillId="5" borderId="11" xfId="0" applyNumberFormat="1" applyFill="1" applyBorder="1" applyAlignment="1" applyProtection="1">
      <alignment horizontal="right"/>
      <protection locked="0"/>
    </xf>
    <xf numFmtId="0" fontId="6" fillId="5" borderId="3" xfId="0" applyFont="1" applyFill="1" applyBorder="1" applyAlignment="1" applyProtection="1">
      <alignment horizontal="center" wrapText="1"/>
      <protection locked="0"/>
    </xf>
    <xf numFmtId="4" fontId="6" fillId="0" borderId="3" xfId="0" applyNumberFormat="1" applyFont="1" applyBorder="1" applyAlignment="1" applyProtection="1">
      <alignment horizontal="center" wrapText="1"/>
      <protection locked="0"/>
    </xf>
    <xf numFmtId="4" fontId="6" fillId="0" borderId="3" xfId="0" applyNumberFormat="1" applyFont="1" applyBorder="1" applyAlignment="1" applyProtection="1">
      <alignment wrapText="1"/>
      <protection locked="0"/>
    </xf>
    <xf numFmtId="0" fontId="14" fillId="6" borderId="3" xfId="0" applyFont="1" applyFill="1" applyBorder="1" applyAlignment="1" applyProtection="1">
      <alignment horizontal="center" vertical="center" wrapText="1"/>
    </xf>
    <xf numFmtId="0" fontId="2" fillId="6" borderId="11" xfId="0" applyFont="1" applyFill="1" applyBorder="1" applyAlignment="1" applyProtection="1">
      <alignment horizontal="center"/>
    </xf>
    <xf numFmtId="0" fontId="6" fillId="6" borderId="1" xfId="0" applyFont="1" applyFill="1" applyBorder="1" applyAlignment="1" applyProtection="1">
      <alignment horizontal="center" vertical="center" wrapText="1"/>
    </xf>
    <xf numFmtId="0" fontId="2" fillId="6" borderId="11" xfId="0" applyFont="1" applyFill="1" applyBorder="1" applyAlignment="1" applyProtection="1"/>
    <xf numFmtId="0" fontId="6" fillId="6" borderId="3" xfId="0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horizontal="center"/>
    </xf>
    <xf numFmtId="0" fontId="7" fillId="6" borderId="13" xfId="0" applyFont="1" applyFill="1" applyBorder="1" applyAlignment="1" applyProtection="1">
      <alignment horizontal="center"/>
    </xf>
    <xf numFmtId="0" fontId="7" fillId="6" borderId="13" xfId="0" applyFont="1" applyFill="1" applyBorder="1" applyProtection="1"/>
    <xf numFmtId="0" fontId="2" fillId="6" borderId="29" xfId="0" applyFont="1" applyFill="1" applyBorder="1" applyAlignment="1" applyProtection="1">
      <alignment horizontal="center"/>
    </xf>
    <xf numFmtId="166" fontId="2" fillId="6" borderId="28" xfId="0" applyNumberFormat="1" applyFont="1" applyFill="1" applyBorder="1" applyAlignment="1" applyProtection="1">
      <alignment horizontal="right"/>
    </xf>
    <xf numFmtId="0" fontId="2" fillId="6" borderId="3" xfId="0" applyFont="1" applyFill="1" applyBorder="1" applyProtection="1"/>
    <xf numFmtId="164" fontId="15" fillId="6" borderId="3" xfId="0" applyNumberFormat="1" applyFont="1" applyFill="1" applyBorder="1" applyAlignment="1" applyProtection="1">
      <alignment horizontal="right"/>
    </xf>
    <xf numFmtId="0" fontId="0" fillId="6" borderId="13" xfId="0" applyFill="1" applyBorder="1" applyAlignment="1" applyProtection="1">
      <alignment horizontal="center"/>
    </xf>
    <xf numFmtId="0" fontId="0" fillId="6" borderId="4" xfId="0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 wrapText="1"/>
    </xf>
    <xf numFmtId="0" fontId="6" fillId="4" borderId="3" xfId="0" applyFont="1" applyFill="1" applyBorder="1" applyAlignment="1" applyProtection="1">
      <alignment horizontal="center" wrapText="1"/>
    </xf>
    <xf numFmtId="0" fontId="4" fillId="4" borderId="4" xfId="0" applyFont="1" applyFill="1" applyBorder="1" applyAlignment="1" applyProtection="1">
      <alignment horizontal="center" wrapText="1"/>
    </xf>
    <xf numFmtId="1" fontId="0" fillId="0" borderId="3" xfId="0" applyNumberForma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wrapText="1"/>
    </xf>
    <xf numFmtId="0" fontId="1" fillId="0" borderId="19" xfId="0" applyFont="1" applyBorder="1" applyProtection="1"/>
    <xf numFmtId="0" fontId="1" fillId="0" borderId="22" xfId="0" applyFont="1" applyBorder="1" applyProtection="1"/>
    <xf numFmtId="0" fontId="1" fillId="0" borderId="24" xfId="0" applyFont="1" applyBorder="1" applyProtection="1"/>
    <xf numFmtId="0" fontId="15" fillId="2" borderId="20" xfId="0" applyFont="1" applyFill="1" applyBorder="1" applyAlignment="1" applyProtection="1"/>
    <xf numFmtId="0" fontId="15" fillId="2" borderId="0" xfId="0" applyFont="1" applyFill="1" applyBorder="1" applyAlignment="1" applyProtection="1"/>
    <xf numFmtId="0" fontId="15" fillId="2" borderId="21" xfId="0" applyFont="1" applyFill="1" applyBorder="1" applyAlignment="1" applyProtection="1"/>
    <xf numFmtId="0" fontId="2" fillId="2" borderId="11" xfId="0" applyFont="1" applyFill="1" applyBorder="1" applyAlignment="1" applyProtection="1">
      <alignment horizontal="left" vertical="top"/>
    </xf>
    <xf numFmtId="0" fontId="0" fillId="2" borderId="14" xfId="0" applyFill="1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19" fillId="2" borderId="7" xfId="0" applyFont="1" applyFill="1" applyBorder="1" applyAlignment="1" applyProtection="1">
      <alignment horizontal="right" vertical="top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168" fontId="24" fillId="0" borderId="7" xfId="0" applyNumberFormat="1" applyFont="1" applyBorder="1" applyProtection="1">
      <protection locked="0"/>
    </xf>
    <xf numFmtId="2" fontId="0" fillId="0" borderId="0" xfId="0" applyNumberFormat="1" applyProtection="1">
      <protection locked="0"/>
    </xf>
    <xf numFmtId="0" fontId="0" fillId="4" borderId="0" xfId="0" applyFill="1" applyBorder="1" applyProtection="1">
      <protection locked="0"/>
    </xf>
    <xf numFmtId="168" fontId="24" fillId="0" borderId="2" xfId="0" applyNumberFormat="1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Alignment="1" applyProtection="1">
      <protection locked="0"/>
    </xf>
    <xf numFmtId="167" fontId="0" fillId="0" borderId="0" xfId="0" applyNumberFormat="1" applyProtection="1"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protection locked="0"/>
    </xf>
    <xf numFmtId="0" fontId="1" fillId="3" borderId="3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164" fontId="0" fillId="0" borderId="6" xfId="0" applyNumberFormat="1" applyBorder="1" applyAlignment="1" applyProtection="1">
      <alignment horizontal="left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166" fontId="1" fillId="3" borderId="3" xfId="0" applyNumberFormat="1" applyFont="1" applyFill="1" applyBorder="1" applyAlignment="1" applyProtection="1">
      <protection locked="0"/>
    </xf>
    <xf numFmtId="0" fontId="0" fillId="3" borderId="3" xfId="0" applyFill="1" applyBorder="1" applyProtection="1">
      <protection locked="0"/>
    </xf>
    <xf numFmtId="0" fontId="14" fillId="0" borderId="3" xfId="0" applyFont="1" applyFill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right"/>
    </xf>
    <xf numFmtId="0" fontId="2" fillId="0" borderId="3" xfId="0" applyFont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 wrapText="1"/>
    </xf>
    <xf numFmtId="0" fontId="0" fillId="0" borderId="0" xfId="0" applyBorder="1" applyProtection="1"/>
    <xf numFmtId="0" fontId="11" fillId="0" borderId="0" xfId="0" applyFont="1" applyBorder="1" applyAlignment="1" applyProtection="1">
      <alignment vertical="top"/>
    </xf>
    <xf numFmtId="0" fontId="0" fillId="0" borderId="0" xfId="0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top" wrapText="1"/>
    </xf>
    <xf numFmtId="0" fontId="0" fillId="0" borderId="0" xfId="0" applyFill="1" applyBorder="1" applyProtection="1"/>
    <xf numFmtId="0" fontId="0" fillId="0" borderId="0" xfId="0" applyFont="1" applyFill="1" applyBorder="1" applyProtection="1"/>
    <xf numFmtId="0" fontId="27" fillId="6" borderId="3" xfId="0" applyFont="1" applyFill="1" applyBorder="1" applyAlignment="1" applyProtection="1"/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15" fillId="6" borderId="11" xfId="0" applyNumberFormat="1" applyFont="1" applyFill="1" applyBorder="1" applyAlignment="1" applyProtection="1">
      <alignment horizontal="center"/>
    </xf>
    <xf numFmtId="164" fontId="15" fillId="6" borderId="12" xfId="0" applyNumberFormat="1" applyFont="1" applyFill="1" applyBorder="1" applyAlignment="1" applyProtection="1">
      <alignment horizontal="center"/>
    </xf>
    <xf numFmtId="0" fontId="7" fillId="6" borderId="5" xfId="0" applyFont="1" applyFill="1" applyBorder="1" applyAlignment="1" applyProtection="1">
      <alignment horizontal="center" wrapText="1"/>
    </xf>
    <xf numFmtId="0" fontId="7" fillId="6" borderId="6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center" wrapText="1"/>
    </xf>
    <xf numFmtId="0" fontId="7" fillId="6" borderId="11" xfId="0" applyFont="1" applyFill="1" applyBorder="1" applyAlignment="1" applyProtection="1">
      <alignment horizontal="center"/>
    </xf>
    <xf numFmtId="0" fontId="7" fillId="6" borderId="12" xfId="0" applyFont="1" applyFill="1" applyBorder="1" applyAlignment="1" applyProtection="1">
      <alignment horizontal="center"/>
    </xf>
    <xf numFmtId="166" fontId="1" fillId="4" borderId="11" xfId="0" applyNumberFormat="1" applyFont="1" applyFill="1" applyBorder="1" applyAlignment="1" applyProtection="1">
      <alignment horizontal="center"/>
    </xf>
    <xf numFmtId="166" fontId="1" fillId="4" borderId="12" xfId="0" applyNumberFormat="1" applyFont="1" applyFill="1" applyBorder="1" applyAlignment="1" applyProtection="1">
      <alignment horizontal="center"/>
    </xf>
    <xf numFmtId="166" fontId="2" fillId="4" borderId="3" xfId="0" applyNumberFormat="1" applyFont="1" applyFill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</xf>
    <xf numFmtId="0" fontId="0" fillId="6" borderId="6" xfId="0" applyFill="1" applyBorder="1" applyAlignment="1" applyProtection="1">
      <alignment horizontal="center"/>
    </xf>
    <xf numFmtId="0" fontId="0" fillId="6" borderId="7" xfId="0" applyFill="1" applyBorder="1" applyAlignment="1" applyProtection="1">
      <alignment horizontal="center"/>
    </xf>
    <xf numFmtId="0" fontId="0" fillId="6" borderId="9" xfId="0" applyFill="1" applyBorder="1" applyAlignment="1" applyProtection="1">
      <alignment horizontal="center"/>
    </xf>
    <xf numFmtId="0" fontId="0" fillId="6" borderId="10" xfId="0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 wrapText="1"/>
    </xf>
    <xf numFmtId="0" fontId="3" fillId="2" borderId="14" xfId="0" applyFont="1" applyFill="1" applyBorder="1" applyAlignment="1" applyProtection="1">
      <alignment horizontal="center" wrapText="1"/>
    </xf>
    <xf numFmtId="0" fontId="3" fillId="2" borderId="12" xfId="0" applyFont="1" applyFill="1" applyBorder="1" applyAlignment="1" applyProtection="1">
      <alignment horizontal="center" wrapText="1"/>
    </xf>
    <xf numFmtId="0" fontId="12" fillId="2" borderId="11" xfId="0" applyFont="1" applyFill="1" applyBorder="1" applyAlignment="1" applyProtection="1">
      <alignment horizontal="center"/>
    </xf>
    <xf numFmtId="0" fontId="12" fillId="2" borderId="14" xfId="0" applyFont="1" applyFill="1" applyBorder="1" applyAlignment="1" applyProtection="1">
      <alignment horizontal="center"/>
    </xf>
    <xf numFmtId="0" fontId="12" fillId="2" borderId="25" xfId="0" applyFont="1" applyFill="1" applyBorder="1" applyAlignment="1" applyProtection="1">
      <alignment horizontal="center"/>
    </xf>
    <xf numFmtId="0" fontId="12" fillId="2" borderId="26" xfId="0" applyFont="1" applyFill="1" applyBorder="1" applyAlignment="1" applyProtection="1">
      <alignment horizontal="center"/>
    </xf>
    <xf numFmtId="0" fontId="12" fillId="2" borderId="12" xfId="0" applyFont="1" applyFill="1" applyBorder="1" applyAlignment="1" applyProtection="1">
      <alignment horizontal="center"/>
    </xf>
    <xf numFmtId="164" fontId="15" fillId="2" borderId="27" xfId="0" applyNumberFormat="1" applyFont="1" applyFill="1" applyBorder="1" applyAlignment="1" applyProtection="1"/>
    <xf numFmtId="164" fontId="15" fillId="2" borderId="15" xfId="0" applyNumberFormat="1" applyFont="1" applyFill="1" applyBorder="1" applyAlignment="1" applyProtection="1"/>
    <xf numFmtId="164" fontId="15" fillId="2" borderId="16" xfId="0" applyNumberFormat="1" applyFont="1" applyFill="1" applyBorder="1" applyAlignment="1" applyProtection="1"/>
    <xf numFmtId="164" fontId="15" fillId="2" borderId="4" xfId="0" applyNumberFormat="1" applyFont="1" applyFill="1" applyBorder="1" applyAlignment="1" applyProtection="1"/>
    <xf numFmtId="164" fontId="2" fillId="0" borderId="5" xfId="0" applyNumberFormat="1" applyFont="1" applyBorder="1" applyAlignment="1" applyProtection="1">
      <alignment horizontal="left"/>
      <protection locked="0"/>
    </xf>
    <xf numFmtId="164" fontId="0" fillId="0" borderId="6" xfId="0" applyNumberFormat="1" applyBorder="1" applyAlignment="1" applyProtection="1">
      <alignment horizontal="left"/>
      <protection locked="0"/>
    </xf>
    <xf numFmtId="164" fontId="12" fillId="2" borderId="16" xfId="0" applyNumberFormat="1" applyFont="1" applyFill="1" applyBorder="1" applyAlignment="1" applyProtection="1"/>
    <xf numFmtId="164" fontId="12" fillId="2" borderId="4" xfId="0" applyNumberFormat="1" applyFont="1" applyFill="1" applyBorder="1" applyAlignment="1" applyProtection="1"/>
    <xf numFmtId="164" fontId="12" fillId="2" borderId="5" xfId="0" applyNumberFormat="1" applyFont="1" applyFill="1" applyBorder="1" applyAlignment="1" applyProtection="1"/>
    <xf numFmtId="164" fontId="12" fillId="2" borderId="1" xfId="0" applyNumberFormat="1" applyFont="1" applyFill="1" applyBorder="1" applyAlignment="1" applyProtection="1"/>
    <xf numFmtId="0" fontId="14" fillId="2" borderId="11" xfId="0" applyFont="1" applyFill="1" applyBorder="1" applyAlignment="1" applyProtection="1">
      <alignment horizontal="center" wrapText="1"/>
    </xf>
    <xf numFmtId="0" fontId="14" fillId="2" borderId="12" xfId="0" applyFont="1" applyFill="1" applyBorder="1" applyAlignment="1" applyProtection="1">
      <alignment horizontal="center" wrapText="1"/>
    </xf>
    <xf numFmtId="164" fontId="15" fillId="2" borderId="5" xfId="0" applyNumberFormat="1" applyFont="1" applyFill="1" applyBorder="1" applyAlignment="1" applyProtection="1">
      <alignment horizontal="center"/>
    </xf>
    <xf numFmtId="164" fontId="15" fillId="2" borderId="7" xfId="0" applyNumberFormat="1" applyFont="1" applyFill="1" applyBorder="1" applyAlignment="1" applyProtection="1">
      <alignment horizontal="center"/>
    </xf>
    <xf numFmtId="164" fontId="15" fillId="2" borderId="1" xfId="0" applyNumberFormat="1" applyFont="1" applyFill="1" applyBorder="1" applyAlignment="1" applyProtection="1">
      <alignment horizontal="center"/>
    </xf>
    <xf numFmtId="164" fontId="15" fillId="2" borderId="2" xfId="0" applyNumberFormat="1" applyFont="1" applyFill="1" applyBorder="1" applyAlignment="1" applyProtection="1">
      <alignment horizontal="center"/>
    </xf>
    <xf numFmtId="0" fontId="14" fillId="2" borderId="11" xfId="0" applyFont="1" applyFill="1" applyBorder="1" applyAlignment="1" applyProtection="1">
      <alignment horizontal="center"/>
    </xf>
    <xf numFmtId="0" fontId="14" fillId="2" borderId="12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14" fillId="6" borderId="11" xfId="0" applyFont="1" applyFill="1" applyBorder="1" applyAlignment="1" applyProtection="1">
      <alignment horizontal="left" vertical="center" wrapText="1"/>
    </xf>
    <xf numFmtId="0" fontId="14" fillId="6" borderId="14" xfId="0" applyFont="1" applyFill="1" applyBorder="1" applyAlignment="1" applyProtection="1">
      <alignment horizontal="left" vertical="center" wrapText="1"/>
    </xf>
    <xf numFmtId="0" fontId="14" fillId="6" borderId="12" xfId="0" applyFont="1" applyFill="1" applyBorder="1" applyAlignment="1" applyProtection="1">
      <alignment horizontal="left" vertical="center" wrapText="1"/>
    </xf>
    <xf numFmtId="0" fontId="20" fillId="2" borderId="9" xfId="0" applyFont="1" applyFill="1" applyBorder="1" applyAlignment="1" applyProtection="1">
      <alignment horizontal="left" vertical="top" indent="4"/>
    </xf>
    <xf numFmtId="0" fontId="18" fillId="0" borderId="0" xfId="0" applyFont="1" applyAlignment="1" applyProtection="1">
      <alignment horizontal="left" vertical="top" indent="4"/>
    </xf>
    <xf numFmtId="0" fontId="18" fillId="0" borderId="10" xfId="0" applyFont="1" applyBorder="1" applyAlignment="1" applyProtection="1">
      <alignment horizontal="left" vertical="top" indent="4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top"/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4" fontId="17" fillId="2" borderId="17" xfId="0" applyNumberFormat="1" applyFont="1" applyFill="1" applyBorder="1" applyAlignment="1" applyProtection="1">
      <alignment horizontal="center" vertical="center" wrapText="1"/>
    </xf>
    <xf numFmtId="4" fontId="17" fillId="2" borderId="18" xfId="0" applyNumberFormat="1" applyFont="1" applyFill="1" applyBorder="1" applyAlignment="1" applyProtection="1">
      <alignment horizontal="center" vertical="center" wrapText="1"/>
    </xf>
    <xf numFmtId="4" fontId="17" fillId="2" borderId="19" xfId="0" applyNumberFormat="1" applyFont="1" applyFill="1" applyBorder="1" applyAlignment="1" applyProtection="1">
      <alignment horizontal="center" vertical="center" wrapText="1"/>
    </xf>
    <xf numFmtId="4" fontId="17" fillId="2" borderId="20" xfId="0" applyNumberFormat="1" applyFont="1" applyFill="1" applyBorder="1" applyAlignment="1" applyProtection="1">
      <alignment horizontal="center" vertical="center" wrapText="1"/>
    </xf>
    <xf numFmtId="4" fontId="17" fillId="2" borderId="0" xfId="0" applyNumberFormat="1" applyFont="1" applyFill="1" applyBorder="1" applyAlignment="1" applyProtection="1">
      <alignment horizontal="center" vertical="center" wrapText="1"/>
    </xf>
    <xf numFmtId="4" fontId="17" fillId="2" borderId="21" xfId="0" applyNumberFormat="1" applyFont="1" applyFill="1" applyBorder="1" applyAlignment="1" applyProtection="1">
      <alignment horizontal="center" vertical="center" wrapText="1"/>
    </xf>
    <xf numFmtId="4" fontId="17" fillId="2" borderId="22" xfId="0" applyNumberFormat="1" applyFont="1" applyFill="1" applyBorder="1" applyAlignment="1" applyProtection="1">
      <alignment horizontal="center" vertical="center" wrapText="1"/>
    </xf>
    <xf numFmtId="4" fontId="17" fillId="2" borderId="23" xfId="0" applyNumberFormat="1" applyFont="1" applyFill="1" applyBorder="1" applyAlignment="1" applyProtection="1">
      <alignment horizontal="center" vertical="center" wrapText="1"/>
    </xf>
    <xf numFmtId="4" fontId="17" fillId="2" borderId="24" xfId="0" applyNumberFormat="1" applyFont="1" applyFill="1" applyBorder="1" applyAlignment="1" applyProtection="1">
      <alignment horizontal="center" vertical="center" wrapText="1"/>
    </xf>
    <xf numFmtId="166" fontId="2" fillId="4" borderId="11" xfId="0" applyNumberFormat="1" applyFont="1" applyFill="1" applyBorder="1" applyAlignment="1" applyProtection="1">
      <alignment horizontal="center"/>
    </xf>
    <xf numFmtId="166" fontId="2" fillId="4" borderId="12" xfId="0" applyNumberFormat="1" applyFont="1" applyFill="1" applyBorder="1" applyAlignment="1" applyProtection="1">
      <alignment horizontal="center"/>
    </xf>
    <xf numFmtId="0" fontId="2" fillId="0" borderId="23" xfId="0" applyFont="1" applyBorder="1" applyAlignment="1" applyProtection="1">
      <alignment horizontal="left"/>
    </xf>
    <xf numFmtId="0" fontId="16" fillId="2" borderId="17" xfId="0" applyFont="1" applyFill="1" applyBorder="1" applyAlignment="1" applyProtection="1">
      <alignment horizontal="center" vertical="center" wrapText="1"/>
    </xf>
    <xf numFmtId="0" fontId="16" fillId="2" borderId="18" xfId="0" applyFont="1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 applyProtection="1"/>
    <xf numFmtId="0" fontId="15" fillId="2" borderId="19" xfId="0" applyFont="1" applyFill="1" applyBorder="1" applyAlignment="1" applyProtection="1"/>
    <xf numFmtId="0" fontId="15" fillId="2" borderId="20" xfId="0" applyFont="1" applyFill="1" applyBorder="1" applyAlignment="1" applyProtection="1"/>
    <xf numFmtId="0" fontId="15" fillId="2" borderId="0" xfId="0" applyFont="1" applyFill="1" applyBorder="1" applyAlignment="1" applyProtection="1"/>
    <xf numFmtId="0" fontId="15" fillId="2" borderId="21" xfId="0" applyFont="1" applyFill="1" applyBorder="1" applyAlignment="1" applyProtection="1"/>
    <xf numFmtId="0" fontId="1" fillId="0" borderId="16" xfId="0" applyFont="1" applyBorder="1" applyAlignment="1" applyProtection="1">
      <alignment horizontal="center" vertical="center" textRotation="180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horizontal="center"/>
    </xf>
  </cellXfs>
  <cellStyles count="3">
    <cellStyle name="Euro" xfId="1" xr:uid="{00000000-0005-0000-0000-000000000000}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'Liste der Verbände'!$G$1" fmlaRange="'Liste der Verbände'!$B$2:$B$19" noThreeD="1" sel="15" val="1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676275</xdr:colOff>
          <xdr:row>1</xdr:row>
          <xdr:rowOff>9525</xdr:rowOff>
        </xdr:from>
        <xdr:to>
          <xdr:col>9</xdr:col>
          <xdr:colOff>542925</xdr:colOff>
          <xdr:row>1</xdr:row>
          <xdr:rowOff>219075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9</xdr:col>
      <xdr:colOff>838200</xdr:colOff>
      <xdr:row>0</xdr:row>
      <xdr:rowOff>57150</xdr:rowOff>
    </xdr:from>
    <xdr:to>
      <xdr:col>10</xdr:col>
      <xdr:colOff>847725</xdr:colOff>
      <xdr:row>0</xdr:row>
      <xdr:rowOff>762000</xdr:rowOff>
    </xdr:to>
    <xdr:pic>
      <xdr:nvPicPr>
        <xdr:cNvPr id="1062" name="Grafik 3" descr="bdkj_logo_osnabrueck_4c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57150"/>
          <a:ext cx="98488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orgmann, Inka" id="{D237EF24-D22E-4410-ADE9-CE4455C6BA59}" userId="S::I.BORGMANN@bistum-os.de::59ce56ef-a74c-45b8-8a29-c60188255daa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6" dT="2022-05-30T08:25:15.63" personId="{D237EF24-D22E-4410-ADE9-CE4455C6BA59}" id="{4B1B7609-A5CC-4F5B-90BB-0B0BBDC8FDFD}">
    <text>Durchführungsort der Maßnahme</text>
  </threadedComment>
  <threadedComment ref="A14" dT="2022-05-30T07:59:10.34" personId="{D237EF24-D22E-4410-ADE9-CE4455C6BA59}" id="{BCA26352-E410-4DD3-95C0-5C4FDC80A197}">
    <text>Wenn es kurzfristige TN-Ausfälle gegeben hat, dann hier die geplante TN-Zahl lt. Anmeldeschluss eintragen! (hierdurch errechnet sich möglicherweise ein anderer Team-TN-Schlüssel. (Beschluss LAGOS 2021)</text>
  </threadedComment>
  <threadedComment ref="K14" dT="2022-05-30T07:57:08.57" personId="{D237EF24-D22E-4410-ADE9-CE4455C6BA59}" id="{CB610254-C8EF-4891-A80C-A6D2D21228CC}">
    <text>Wenn eine Gruppenleitergrundkurs/eine Gruppenleiterausbildung/ein Juleica-Grundkurs abgerechnet wird, dann hier "ja"eintragen // andernfalls Feld leer lassen!</text>
  </threadedComment>
  <threadedComment ref="K16" dT="2022-05-30T07:57:53.62" personId="{D237EF24-D22E-4410-ADE9-CE4455C6BA59}" id="{BF794E30-66C3-47E8-A134-FD018D7D3693}">
    <text>Wenn die Maßnahme in einem Selbstversorgerhaus stattfand, hier "ja" eintragen, andernfalls Feld leer lassen!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microsoft.com/office/2017/10/relationships/threadedComment" Target="../threadedComments/threadedComment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.sander@bdkj.bistum-os.de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P72"/>
  <sheetViews>
    <sheetView tabSelected="1" zoomScaleNormal="100" workbookViewId="0">
      <selection activeCell="B62" sqref="B62"/>
    </sheetView>
  </sheetViews>
  <sheetFormatPr baseColWidth="10" defaultColWidth="0" defaultRowHeight="12.75" zeroHeight="1" x14ac:dyDescent="0.2"/>
  <cols>
    <col min="1" max="1" width="12.28515625" style="91" bestFit="1" customWidth="1"/>
    <col min="2" max="3" width="12.140625" style="91" customWidth="1"/>
    <col min="4" max="4" width="12.85546875" style="91" customWidth="1"/>
    <col min="5" max="5" width="13.42578125" style="91" customWidth="1"/>
    <col min="6" max="6" width="12" style="91" customWidth="1"/>
    <col min="7" max="7" width="13.42578125" style="91" customWidth="1"/>
    <col min="8" max="9" width="11.42578125" style="91" customWidth="1"/>
    <col min="10" max="10" width="12.85546875" style="91" customWidth="1"/>
    <col min="11" max="11" width="13.42578125" style="91" customWidth="1"/>
    <col min="12" max="12" width="3.28515625" style="91" customWidth="1"/>
    <col min="13" max="13" width="23.5703125" style="91" customWidth="1"/>
    <col min="14" max="15" width="11.42578125" style="91" customWidth="1"/>
    <col min="16" max="16" width="0" style="91" hidden="1" customWidth="1"/>
    <col min="17" max="16384" width="11.42578125" style="91" hidden="1"/>
  </cols>
  <sheetData>
    <row r="1" spans="1:14" ht="62.25" customHeight="1" x14ac:dyDescent="0.2">
      <c r="A1" s="192" t="s">
        <v>62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4" ht="21" customHeight="1" x14ac:dyDescent="0.2">
      <c r="A2" s="209" t="s">
        <v>33</v>
      </c>
      <c r="B2" s="210"/>
      <c r="C2" s="211"/>
      <c r="D2" s="203" t="s">
        <v>12</v>
      </c>
      <c r="E2" s="204"/>
      <c r="F2" s="204"/>
      <c r="G2" s="204"/>
      <c r="H2" s="92"/>
      <c r="I2" s="92"/>
      <c r="J2" s="92"/>
      <c r="K2" s="93"/>
    </row>
    <row r="3" spans="1:14" ht="15" customHeight="1" x14ac:dyDescent="0.2">
      <c r="A3" s="212"/>
      <c r="B3" s="213"/>
      <c r="C3" s="214"/>
      <c r="D3" s="200" t="str">
        <f>VLOOKUP('Liste der Verbände'!G1,Daten,3)</f>
        <v>Kolpingjugend-Diözesanverband Osnabrück</v>
      </c>
      <c r="E3" s="201"/>
      <c r="F3" s="201"/>
      <c r="G3" s="201"/>
      <c r="H3" s="201"/>
      <c r="I3" s="201"/>
      <c r="J3" s="201"/>
      <c r="K3" s="202"/>
    </row>
    <row r="4" spans="1:14" ht="15" customHeight="1" x14ac:dyDescent="0.2">
      <c r="A4" s="212"/>
      <c r="B4" s="213"/>
      <c r="C4" s="214"/>
      <c r="D4" s="200" t="str">
        <f>VLOOKUP('Liste der Verbände'!G1,Daten,4)</f>
        <v>Kolpingstr. 5</v>
      </c>
      <c r="E4" s="201"/>
      <c r="F4" s="201"/>
      <c r="G4" s="201"/>
      <c r="H4" s="201"/>
      <c r="I4" s="201"/>
      <c r="J4" s="201"/>
      <c r="K4" s="202"/>
    </row>
    <row r="5" spans="1:14" ht="33" customHeight="1" x14ac:dyDescent="0.2">
      <c r="A5" s="215"/>
      <c r="B5" s="216"/>
      <c r="C5" s="217"/>
      <c r="D5" s="200" t="str">
        <f>VLOOKUP('Liste der Verbände'!G1,Daten,5)</f>
        <v>49074 Osnabrück</v>
      </c>
      <c r="E5" s="201"/>
      <c r="F5" s="201"/>
      <c r="G5" s="201"/>
      <c r="H5" s="201"/>
      <c r="I5" s="201"/>
      <c r="J5" s="201"/>
      <c r="K5" s="202"/>
    </row>
    <row r="6" spans="1:14" ht="14.1" customHeight="1" x14ac:dyDescent="0.2">
      <c r="A6" s="203" t="s">
        <v>10</v>
      </c>
      <c r="B6" s="204"/>
      <c r="C6" s="204"/>
      <c r="D6" s="204"/>
      <c r="E6" s="204"/>
      <c r="F6" s="204"/>
      <c r="G6" s="218" t="s">
        <v>18</v>
      </c>
      <c r="H6" s="218"/>
      <c r="I6" s="219"/>
      <c r="J6" s="94" t="s">
        <v>100</v>
      </c>
      <c r="K6" s="95" t="s">
        <v>101</v>
      </c>
      <c r="M6" s="96"/>
    </row>
    <row r="7" spans="1:14" ht="18" customHeight="1" x14ac:dyDescent="0.2">
      <c r="A7" s="205"/>
      <c r="B7" s="206"/>
      <c r="C7" s="206"/>
      <c r="D7" s="206"/>
      <c r="E7" s="206"/>
      <c r="F7" s="206"/>
      <c r="G7" s="213"/>
      <c r="H7" s="213"/>
      <c r="I7" s="214"/>
      <c r="J7" s="16"/>
      <c r="K7" s="13"/>
      <c r="M7" s="97">
        <v>0.5</v>
      </c>
      <c r="N7" s="98"/>
    </row>
    <row r="8" spans="1:14" ht="18" customHeight="1" x14ac:dyDescent="0.2">
      <c r="A8" s="19"/>
      <c r="B8" s="14"/>
      <c r="C8" s="14"/>
      <c r="D8" s="99"/>
      <c r="E8" s="14"/>
      <c r="F8" s="14"/>
      <c r="G8" s="213"/>
      <c r="H8" s="213"/>
      <c r="I8" s="214"/>
      <c r="J8" s="17" t="s">
        <v>102</v>
      </c>
      <c r="K8" s="15" t="s">
        <v>103</v>
      </c>
      <c r="M8" s="100">
        <v>0.64583333333333337</v>
      </c>
      <c r="N8" s="98"/>
    </row>
    <row r="9" spans="1:14" ht="18" customHeight="1" x14ac:dyDescent="0.2">
      <c r="A9" s="20"/>
      <c r="B9" s="18"/>
      <c r="C9" s="18"/>
      <c r="D9" s="18"/>
      <c r="E9" s="18"/>
      <c r="F9" s="18"/>
      <c r="G9" s="216"/>
      <c r="H9" s="216"/>
      <c r="I9" s="217"/>
      <c r="J9" s="21"/>
      <c r="K9" s="22"/>
      <c r="M9" s="98"/>
      <c r="N9" s="98"/>
    </row>
    <row r="10" spans="1:14" ht="15" customHeight="1" x14ac:dyDescent="0.2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3"/>
    </row>
    <row r="11" spans="1:14" x14ac:dyDescent="0.2">
      <c r="A11" s="88" t="s">
        <v>21</v>
      </c>
      <c r="B11" s="89"/>
      <c r="C11" s="89"/>
      <c r="D11" s="90"/>
      <c r="F11" s="104"/>
      <c r="J11" s="207"/>
      <c r="K11" s="208"/>
      <c r="M11" s="105"/>
    </row>
    <row r="12" spans="1:14" ht="45" customHeight="1" x14ac:dyDescent="0.2">
      <c r="A12" s="64" t="s">
        <v>65</v>
      </c>
      <c r="B12" s="194" t="s">
        <v>104</v>
      </c>
      <c r="C12" s="195"/>
      <c r="D12" s="196"/>
      <c r="E12" s="131" t="s">
        <v>20</v>
      </c>
      <c r="F12" s="62" t="s">
        <v>22</v>
      </c>
      <c r="G12" s="197" t="s">
        <v>105</v>
      </c>
      <c r="H12" s="198"/>
      <c r="I12" s="198"/>
      <c r="J12" s="199"/>
      <c r="K12" s="106" t="s">
        <v>23</v>
      </c>
      <c r="L12" s="102"/>
    </row>
    <row r="13" spans="1:14" ht="19.5" customHeight="1" x14ac:dyDescent="0.2">
      <c r="A13" s="65">
        <f>SUM(B13,C13,D13)</f>
        <v>0</v>
      </c>
      <c r="B13" s="5"/>
      <c r="C13" s="5"/>
      <c r="D13" s="6"/>
      <c r="E13" s="5"/>
      <c r="F13" s="63">
        <f>A13*E13</f>
        <v>0</v>
      </c>
      <c r="G13" s="132">
        <f>B13*E13</f>
        <v>0</v>
      </c>
      <c r="H13" s="63">
        <f>C13*E13</f>
        <v>0</v>
      </c>
      <c r="I13" s="63">
        <f>D13*E13</f>
        <v>0</v>
      </c>
      <c r="J13" s="132">
        <f>SUM(G13:I13)-J17</f>
        <v>0</v>
      </c>
      <c r="K13" s="129"/>
      <c r="L13" s="102"/>
    </row>
    <row r="14" spans="1:14" ht="44.25" customHeight="1" x14ac:dyDescent="0.2">
      <c r="A14" s="220" t="s">
        <v>130</v>
      </c>
      <c r="B14" s="221"/>
      <c r="C14" s="107"/>
      <c r="D14" s="9"/>
      <c r="E14" s="9"/>
      <c r="F14" s="23"/>
      <c r="G14" s="23"/>
      <c r="H14" s="23"/>
      <c r="I14" s="23"/>
      <c r="J14" s="23"/>
      <c r="K14" s="106" t="s">
        <v>108</v>
      </c>
      <c r="L14" s="102"/>
    </row>
    <row r="15" spans="1:14" ht="19.5" customHeight="1" x14ac:dyDescent="0.2">
      <c r="A15" s="165"/>
      <c r="B15" s="165"/>
      <c r="C15" s="108"/>
      <c r="D15" s="9"/>
      <c r="E15" s="9"/>
      <c r="F15" s="23"/>
      <c r="G15" s="23"/>
      <c r="H15" s="23"/>
      <c r="I15" s="23"/>
      <c r="J15" s="23"/>
      <c r="K15" s="113"/>
      <c r="L15" s="102"/>
    </row>
    <row r="16" spans="1:14" ht="42" customHeight="1" x14ac:dyDescent="0.2">
      <c r="A16" s="109" t="s">
        <v>121</v>
      </c>
      <c r="B16" s="66" t="s">
        <v>98</v>
      </c>
      <c r="C16" s="110"/>
      <c r="D16" s="9"/>
      <c r="E16" s="9"/>
      <c r="F16" s="23"/>
      <c r="G16" s="23"/>
      <c r="H16" s="23"/>
      <c r="I16" s="23"/>
      <c r="J16" s="23"/>
      <c r="K16" s="130" t="s">
        <v>129</v>
      </c>
      <c r="L16" s="102"/>
    </row>
    <row r="17" spans="1:14" ht="19.5" customHeight="1" x14ac:dyDescent="0.2">
      <c r="A17" s="111"/>
      <c r="B17" s="145">
        <f>IF(ISNUMBER(SEARCH("ja",K17)),IF(N45&lt;0,0,N45),IF(N46&lt;0,0,N46))</f>
        <v>0</v>
      </c>
      <c r="C17" s="112"/>
      <c r="D17" s="9"/>
      <c r="E17" s="134"/>
      <c r="F17" s="133" t="s">
        <v>64</v>
      </c>
      <c r="G17" s="8">
        <v>0</v>
      </c>
      <c r="H17" s="8">
        <v>0</v>
      </c>
      <c r="I17" s="8">
        <v>0</v>
      </c>
      <c r="J17" s="8">
        <f>SUM(G17:I17)</f>
        <v>0</v>
      </c>
      <c r="K17" s="113"/>
      <c r="L17" s="102"/>
    </row>
    <row r="18" spans="1:14" ht="16.5" customHeight="1" x14ac:dyDescent="0.2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6"/>
    </row>
    <row r="19" spans="1:14" x14ac:dyDescent="0.2">
      <c r="A19" s="169" t="s">
        <v>24</v>
      </c>
      <c r="B19" s="170"/>
      <c r="C19" s="170"/>
      <c r="D19" s="170"/>
      <c r="E19" s="170"/>
      <c r="F19" s="171"/>
      <c r="G19" s="172" t="s">
        <v>25</v>
      </c>
      <c r="H19" s="170"/>
      <c r="I19" s="170"/>
      <c r="J19" s="170"/>
      <c r="K19" s="173"/>
    </row>
    <row r="20" spans="1:14" ht="22.5" x14ac:dyDescent="0.2">
      <c r="A20" s="38" t="s">
        <v>4</v>
      </c>
      <c r="B20" s="184" t="s">
        <v>9</v>
      </c>
      <c r="C20" s="185"/>
      <c r="D20" s="39" t="s">
        <v>3</v>
      </c>
      <c r="E20" s="39" t="s">
        <v>5</v>
      </c>
      <c r="F20" s="40" t="s">
        <v>6</v>
      </c>
      <c r="G20" s="41" t="s">
        <v>8</v>
      </c>
      <c r="H20" s="190" t="s">
        <v>3</v>
      </c>
      <c r="I20" s="191"/>
      <c r="J20" s="38" t="s">
        <v>17</v>
      </c>
      <c r="K20" s="39" t="s">
        <v>6</v>
      </c>
      <c r="M20" s="36" t="s">
        <v>61</v>
      </c>
      <c r="N20" s="36"/>
    </row>
    <row r="21" spans="1:14" x14ac:dyDescent="0.2">
      <c r="A21" s="176">
        <f>B48</f>
        <v>0</v>
      </c>
      <c r="B21" s="186">
        <f>IF(E48&gt;E28,IF(E28&lt;0,0,E28),E48)</f>
        <v>0</v>
      </c>
      <c r="C21" s="187"/>
      <c r="D21" s="176">
        <f>G48</f>
        <v>0</v>
      </c>
      <c r="E21" s="176">
        <f>I48</f>
        <v>0</v>
      </c>
      <c r="F21" s="182">
        <f>SUM(A21:E22)</f>
        <v>0</v>
      </c>
      <c r="G21" s="174">
        <f>B61</f>
        <v>0</v>
      </c>
      <c r="H21" s="186">
        <f>E61</f>
        <v>0</v>
      </c>
      <c r="I21" s="187"/>
      <c r="J21" s="176">
        <f>G61</f>
        <v>0</v>
      </c>
      <c r="K21" s="180">
        <f>SUM(G21:J22)</f>
        <v>0</v>
      </c>
      <c r="M21" s="7" t="s">
        <v>90</v>
      </c>
      <c r="N21" s="36"/>
    </row>
    <row r="22" spans="1:14" x14ac:dyDescent="0.2">
      <c r="A22" s="177"/>
      <c r="B22" s="188"/>
      <c r="C22" s="189"/>
      <c r="D22" s="177"/>
      <c r="E22" s="177"/>
      <c r="F22" s="183"/>
      <c r="G22" s="175"/>
      <c r="H22" s="188"/>
      <c r="I22" s="189"/>
      <c r="J22" s="177"/>
      <c r="K22" s="181"/>
      <c r="M22" s="36" t="s">
        <v>91</v>
      </c>
      <c r="N22" s="36"/>
    </row>
    <row r="23" spans="1:14" x14ac:dyDescent="0.2">
      <c r="A23" s="178" t="s">
        <v>2</v>
      </c>
      <c r="B23" s="179"/>
      <c r="C23" s="179"/>
      <c r="D23" s="179"/>
      <c r="E23" s="179"/>
      <c r="F23" s="179"/>
      <c r="G23" s="179"/>
      <c r="H23" s="179"/>
      <c r="I23" s="117"/>
      <c r="J23" s="118"/>
      <c r="K23" s="119"/>
      <c r="M23" s="36"/>
      <c r="N23" s="36"/>
    </row>
    <row r="24" spans="1:14" x14ac:dyDescent="0.2">
      <c r="A24" s="114"/>
      <c r="B24" s="115"/>
      <c r="C24" s="115"/>
      <c r="D24" s="115"/>
      <c r="E24" s="115"/>
      <c r="F24" s="115"/>
      <c r="G24" s="115"/>
      <c r="H24" s="115"/>
      <c r="I24" s="115"/>
      <c r="J24" s="115"/>
      <c r="K24" s="116"/>
      <c r="M24" s="36"/>
      <c r="N24" s="36"/>
    </row>
    <row r="25" spans="1:14" ht="18" x14ac:dyDescent="0.25">
      <c r="A25" s="166" t="s">
        <v>26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8"/>
      <c r="M25" s="36"/>
      <c r="N25" s="36"/>
    </row>
    <row r="26" spans="1:14" ht="30.75" customHeight="1" x14ac:dyDescent="0.2">
      <c r="A26" s="150" t="s">
        <v>28</v>
      </c>
      <c r="B26" s="151"/>
      <c r="C26" s="152"/>
      <c r="D26" s="150" t="s">
        <v>29</v>
      </c>
      <c r="E26" s="152"/>
      <c r="F26" s="150" t="s">
        <v>27</v>
      </c>
      <c r="G26" s="152"/>
      <c r="H26" s="150" t="s">
        <v>30</v>
      </c>
      <c r="I26" s="151"/>
      <c r="J26" s="152"/>
      <c r="K26" s="250" t="s">
        <v>60</v>
      </c>
      <c r="M26" s="36"/>
      <c r="N26" s="36"/>
    </row>
    <row r="27" spans="1:14" ht="23.25" customHeight="1" thickBot="1" x14ac:dyDescent="0.25">
      <c r="A27" s="67" t="s">
        <v>0</v>
      </c>
      <c r="B27" s="153" t="s">
        <v>11</v>
      </c>
      <c r="C27" s="154"/>
      <c r="D27" s="68" t="s">
        <v>0</v>
      </c>
      <c r="E27" s="68" t="s">
        <v>11</v>
      </c>
      <c r="F27" s="67" t="s">
        <v>0</v>
      </c>
      <c r="G27" s="67" t="s">
        <v>11</v>
      </c>
      <c r="H27" s="69" t="s">
        <v>7</v>
      </c>
      <c r="I27" s="257" t="s">
        <v>11</v>
      </c>
      <c r="J27" s="258"/>
      <c r="K27" s="251"/>
      <c r="M27" s="35" t="s">
        <v>31</v>
      </c>
      <c r="N27" s="36"/>
    </row>
    <row r="28" spans="1:14" ht="12.75" customHeight="1" thickBot="1" x14ac:dyDescent="0.25">
      <c r="A28" s="2"/>
      <c r="B28" s="146"/>
      <c r="C28" s="147"/>
      <c r="D28" s="70" t="s">
        <v>99</v>
      </c>
      <c r="E28" s="71">
        <f>IF(A17&gt;B17,B17*(DATEDIF(J7,K7,"D")+1)*40,A17*(DATEDIF(J7,K7,"D")+1)*40)</f>
        <v>0</v>
      </c>
      <c r="F28" s="2"/>
      <c r="G28" s="3"/>
      <c r="H28" s="80"/>
      <c r="I28" s="146"/>
      <c r="J28" s="147"/>
      <c r="K28" s="251"/>
      <c r="M28" s="36" t="s">
        <v>122</v>
      </c>
      <c r="N28" s="37">
        <v>23</v>
      </c>
    </row>
    <row r="29" spans="1:14" x14ac:dyDescent="0.2">
      <c r="A29" s="2"/>
      <c r="B29" s="146"/>
      <c r="C29" s="147"/>
      <c r="D29" s="12"/>
      <c r="E29" s="11"/>
      <c r="F29" s="2"/>
      <c r="G29" s="3"/>
      <c r="H29" s="2"/>
      <c r="I29" s="146"/>
      <c r="J29" s="147"/>
      <c r="K29" s="251"/>
      <c r="M29" s="36" t="s">
        <v>123</v>
      </c>
      <c r="N29" s="37">
        <v>13</v>
      </c>
    </row>
    <row r="30" spans="1:14" x14ac:dyDescent="0.2">
      <c r="A30" s="2"/>
      <c r="B30" s="146"/>
      <c r="C30" s="147"/>
      <c r="D30" s="2"/>
      <c r="E30" s="3"/>
      <c r="F30" s="2"/>
      <c r="G30" s="3"/>
      <c r="H30" s="2"/>
      <c r="I30" s="146"/>
      <c r="J30" s="147"/>
      <c r="K30" s="251"/>
      <c r="M30" s="36" t="s">
        <v>124</v>
      </c>
      <c r="N30" s="37">
        <f>F21-K21</f>
        <v>0</v>
      </c>
    </row>
    <row r="31" spans="1:14" x14ac:dyDescent="0.2">
      <c r="A31" s="2"/>
      <c r="B31" s="146"/>
      <c r="C31" s="147"/>
      <c r="D31" s="2"/>
      <c r="E31" s="3"/>
      <c r="F31" s="2"/>
      <c r="G31" s="3"/>
      <c r="H31" s="2"/>
      <c r="I31" s="146"/>
      <c r="J31" s="147"/>
      <c r="K31" s="251"/>
      <c r="M31" s="36" t="s">
        <v>125</v>
      </c>
      <c r="N31" s="37">
        <f>IF(ISBLANK(K13),J13*N28,J13*N29)</f>
        <v>0</v>
      </c>
    </row>
    <row r="32" spans="1:14" x14ac:dyDescent="0.2">
      <c r="A32" s="2"/>
      <c r="B32" s="146"/>
      <c r="C32" s="147"/>
      <c r="D32" s="2"/>
      <c r="E32" s="3"/>
      <c r="F32" s="2"/>
      <c r="G32" s="3"/>
      <c r="H32" s="2"/>
      <c r="I32" s="146"/>
      <c r="J32" s="147"/>
      <c r="K32" s="251"/>
      <c r="M32" s="36"/>
      <c r="N32" s="37"/>
    </row>
    <row r="33" spans="1:15" ht="13.5" thickBot="1" x14ac:dyDescent="0.25">
      <c r="A33" s="2"/>
      <c r="B33" s="158"/>
      <c r="C33" s="159"/>
      <c r="D33" s="2"/>
      <c r="E33" s="3"/>
      <c r="F33" s="2"/>
      <c r="G33" s="3"/>
      <c r="H33" s="2"/>
      <c r="I33" s="146"/>
      <c r="J33" s="147"/>
      <c r="K33" s="251"/>
      <c r="M33" s="36"/>
      <c r="N33" s="37"/>
    </row>
    <row r="34" spans="1:15" x14ac:dyDescent="0.2">
      <c r="A34" s="2"/>
      <c r="B34" s="158"/>
      <c r="C34" s="159"/>
      <c r="D34" s="2"/>
      <c r="E34" s="3"/>
      <c r="F34" s="2"/>
      <c r="G34" s="3"/>
      <c r="H34" s="2"/>
      <c r="I34" s="146"/>
      <c r="J34" s="147"/>
      <c r="K34" s="251"/>
      <c r="M34" s="47" t="s">
        <v>96</v>
      </c>
      <c r="N34" s="48"/>
    </row>
    <row r="35" spans="1:15" ht="13.5" thickBot="1" x14ac:dyDescent="0.25">
      <c r="A35" s="2"/>
      <c r="B35" s="158"/>
      <c r="C35" s="159"/>
      <c r="D35" s="2"/>
      <c r="E35" s="3"/>
      <c r="F35" s="2"/>
      <c r="G35" s="3"/>
      <c r="H35" s="2"/>
      <c r="I35" s="146"/>
      <c r="J35" s="147"/>
      <c r="K35" s="251"/>
      <c r="M35" s="45" t="s">
        <v>110</v>
      </c>
      <c r="N35" s="46">
        <v>11.4</v>
      </c>
      <c r="O35" s="96"/>
    </row>
    <row r="36" spans="1:15" ht="39" thickBot="1" x14ac:dyDescent="0.25">
      <c r="A36" s="2"/>
      <c r="B36" s="158"/>
      <c r="C36" s="159"/>
      <c r="D36" s="2"/>
      <c r="E36" s="3"/>
      <c r="F36" s="2"/>
      <c r="G36" s="3"/>
      <c r="H36" s="2"/>
      <c r="I36" s="146"/>
      <c r="J36" s="147"/>
      <c r="K36" s="251"/>
      <c r="M36" s="42" t="s">
        <v>127</v>
      </c>
      <c r="N36" s="43">
        <f>B54*E13*N35</f>
        <v>0</v>
      </c>
    </row>
    <row r="37" spans="1:15" x14ac:dyDescent="0.2">
      <c r="A37" s="2"/>
      <c r="B37" s="158"/>
      <c r="C37" s="159"/>
      <c r="D37" s="2"/>
      <c r="E37" s="3"/>
      <c r="F37" s="2"/>
      <c r="G37" s="3"/>
      <c r="H37" s="2"/>
      <c r="I37" s="146"/>
      <c r="J37" s="147"/>
      <c r="K37" s="251"/>
      <c r="M37" s="49" t="s">
        <v>97</v>
      </c>
      <c r="N37" s="44"/>
    </row>
    <row r="38" spans="1:15" ht="13.5" thickBot="1" x14ac:dyDescent="0.25">
      <c r="A38" s="2"/>
      <c r="B38" s="158"/>
      <c r="C38" s="159"/>
      <c r="D38" s="2"/>
      <c r="E38" s="3"/>
      <c r="F38" s="2"/>
      <c r="G38" s="3"/>
      <c r="H38" s="2"/>
      <c r="I38" s="146"/>
      <c r="J38" s="147"/>
      <c r="K38" s="251"/>
      <c r="M38" s="50" t="s">
        <v>111</v>
      </c>
      <c r="N38" s="46">
        <v>14.3</v>
      </c>
      <c r="O38" s="96"/>
    </row>
    <row r="39" spans="1:15" ht="39" thickBot="1" x14ac:dyDescent="0.25">
      <c r="A39" s="2"/>
      <c r="B39" s="158"/>
      <c r="C39" s="159"/>
      <c r="D39" s="2"/>
      <c r="E39" s="3"/>
      <c r="F39" s="2"/>
      <c r="G39" s="3"/>
      <c r="H39" s="2" t="s">
        <v>2</v>
      </c>
      <c r="I39" s="146"/>
      <c r="J39" s="147"/>
      <c r="K39" s="251"/>
      <c r="M39" s="42" t="s">
        <v>128</v>
      </c>
      <c r="N39" s="43">
        <f>B56*E13*N38</f>
        <v>0</v>
      </c>
    </row>
    <row r="40" spans="1:15" x14ac:dyDescent="0.2">
      <c r="A40" s="2"/>
      <c r="B40" s="158"/>
      <c r="C40" s="159"/>
      <c r="D40" s="2"/>
      <c r="E40" s="3"/>
      <c r="F40" s="2"/>
      <c r="G40" s="3"/>
      <c r="H40" s="2" t="s">
        <v>2</v>
      </c>
      <c r="I40" s="146"/>
      <c r="J40" s="147"/>
      <c r="K40" s="251"/>
      <c r="M40" s="36"/>
      <c r="N40" s="36"/>
    </row>
    <row r="41" spans="1:15" x14ac:dyDescent="0.2">
      <c r="A41" s="2"/>
      <c r="B41" s="158"/>
      <c r="C41" s="159"/>
      <c r="D41" s="2"/>
      <c r="E41" s="3"/>
      <c r="F41" s="2"/>
      <c r="G41" s="3"/>
      <c r="H41" s="2"/>
      <c r="I41" s="146"/>
      <c r="J41" s="147"/>
      <c r="K41" s="251"/>
      <c r="M41" s="36"/>
      <c r="N41" s="36"/>
    </row>
    <row r="42" spans="1:15" x14ac:dyDescent="0.2">
      <c r="A42" s="2"/>
      <c r="B42" s="158"/>
      <c r="C42" s="159"/>
      <c r="D42" s="2"/>
      <c r="E42" s="3"/>
      <c r="F42" s="2"/>
      <c r="G42" s="3"/>
      <c r="H42" s="2" t="s">
        <v>2</v>
      </c>
      <c r="I42" s="146"/>
      <c r="J42" s="147"/>
      <c r="K42" s="251"/>
      <c r="M42" s="36"/>
      <c r="N42" s="36"/>
    </row>
    <row r="43" spans="1:15" x14ac:dyDescent="0.2">
      <c r="A43" s="2"/>
      <c r="B43" s="158"/>
      <c r="C43" s="159"/>
      <c r="D43" s="2"/>
      <c r="E43" s="3"/>
      <c r="F43" s="2"/>
      <c r="G43" s="3"/>
      <c r="H43" s="2"/>
      <c r="I43" s="146"/>
      <c r="J43" s="147"/>
      <c r="K43" s="251"/>
      <c r="M43" s="36"/>
      <c r="N43" s="36"/>
    </row>
    <row r="44" spans="1:15" ht="13.5" thickBot="1" x14ac:dyDescent="0.25">
      <c r="A44" s="2"/>
      <c r="B44" s="158"/>
      <c r="C44" s="159"/>
      <c r="D44" s="2"/>
      <c r="E44" s="3"/>
      <c r="F44" s="2"/>
      <c r="G44" s="3"/>
      <c r="H44" s="2"/>
      <c r="I44" s="146"/>
      <c r="J44" s="147"/>
      <c r="K44" s="251"/>
      <c r="M44" s="242" t="s">
        <v>126</v>
      </c>
      <c r="N44" s="242"/>
    </row>
    <row r="45" spans="1:15" ht="25.5" x14ac:dyDescent="0.2">
      <c r="A45" s="2"/>
      <c r="B45" s="158"/>
      <c r="C45" s="159"/>
      <c r="D45" s="2"/>
      <c r="E45" s="3"/>
      <c r="F45" s="2"/>
      <c r="G45" s="3"/>
      <c r="H45" s="2"/>
      <c r="I45" s="146"/>
      <c r="J45" s="147"/>
      <c r="K45" s="251"/>
      <c r="M45" s="81" t="s">
        <v>116</v>
      </c>
      <c r="N45" s="82">
        <f>2+ROUNDUP((IF(AND(ISNUMBER(A15),A15 &gt; A13),A15,A13)-A17)/7,0)</f>
        <v>2</v>
      </c>
    </row>
    <row r="46" spans="1:15" ht="13.5" thickBot="1" x14ac:dyDescent="0.25">
      <c r="A46" s="2"/>
      <c r="B46" s="158"/>
      <c r="C46" s="159"/>
      <c r="D46" s="2"/>
      <c r="E46" s="3"/>
      <c r="F46" s="2"/>
      <c r="G46" s="3"/>
      <c r="H46" s="2"/>
      <c r="I46" s="146"/>
      <c r="J46" s="147"/>
      <c r="K46" s="251"/>
      <c r="M46" s="83" t="s">
        <v>117</v>
      </c>
      <c r="N46" s="84">
        <f>ROUNDUP((IF(AND(ISNUMBER(A15),A15 &gt; A13),A15,A13)-A17)/7,0)</f>
        <v>0</v>
      </c>
    </row>
    <row r="47" spans="1:15" x14ac:dyDescent="0.2">
      <c r="A47" s="2"/>
      <c r="B47" s="158"/>
      <c r="C47" s="159"/>
      <c r="D47" s="2"/>
      <c r="E47" s="4"/>
      <c r="F47" s="2"/>
      <c r="G47" s="3"/>
      <c r="H47" s="2"/>
      <c r="I47" s="146"/>
      <c r="J47" s="147"/>
      <c r="K47" s="251"/>
      <c r="M47" s="36"/>
      <c r="N47" s="36"/>
    </row>
    <row r="48" spans="1:15" x14ac:dyDescent="0.2">
      <c r="A48" s="72" t="s">
        <v>1</v>
      </c>
      <c r="B48" s="148">
        <f>SUM(B28:C47)</f>
        <v>0</v>
      </c>
      <c r="C48" s="149"/>
      <c r="D48" s="72" t="s">
        <v>1</v>
      </c>
      <c r="E48" s="73">
        <f>IF(SUM(E29:E47)&gt;E28,E28,SUM(E29:E47))</f>
        <v>0</v>
      </c>
      <c r="F48" s="72" t="s">
        <v>1</v>
      </c>
      <c r="G48" s="73">
        <f>SUM(G28:G47)</f>
        <v>0</v>
      </c>
      <c r="H48" s="72" t="s">
        <v>1</v>
      </c>
      <c r="I48" s="148">
        <f>SUM(I28:J47)</f>
        <v>0</v>
      </c>
      <c r="J48" s="149"/>
      <c r="K48" s="252"/>
      <c r="M48" s="36"/>
      <c r="N48" s="36"/>
    </row>
    <row r="49" spans="1:14" x14ac:dyDescent="0.2">
      <c r="A49" s="120"/>
      <c r="B49" s="121"/>
      <c r="C49" s="121"/>
      <c r="D49" s="121"/>
      <c r="E49" s="121"/>
      <c r="F49" s="121"/>
      <c r="G49" s="121"/>
      <c r="H49" s="121"/>
      <c r="I49" s="121"/>
      <c r="J49" s="121"/>
      <c r="K49" s="122"/>
      <c r="M49" s="36"/>
      <c r="N49" s="36"/>
    </row>
    <row r="50" spans="1:14" ht="18.75" thickBot="1" x14ac:dyDescent="0.25">
      <c r="A50" s="253" t="s">
        <v>14</v>
      </c>
      <c r="B50" s="254"/>
      <c r="C50" s="254"/>
      <c r="D50" s="254"/>
      <c r="E50" s="254"/>
      <c r="F50" s="254"/>
      <c r="G50" s="254"/>
      <c r="H50" s="255"/>
      <c r="I50" s="255"/>
      <c r="J50" s="255"/>
      <c r="K50" s="256"/>
      <c r="M50" s="36"/>
      <c r="N50" s="36"/>
    </row>
    <row r="51" spans="1:14" ht="33" customHeight="1" x14ac:dyDescent="0.2">
      <c r="A51" s="160" t="s">
        <v>8</v>
      </c>
      <c r="B51" s="161"/>
      <c r="C51" s="162"/>
      <c r="D51" s="160" t="s">
        <v>15</v>
      </c>
      <c r="E51" s="162"/>
      <c r="F51" s="160" t="s">
        <v>16</v>
      </c>
      <c r="G51" s="161"/>
      <c r="H51" s="243" t="s">
        <v>32</v>
      </c>
      <c r="I51" s="244"/>
      <c r="J51" s="245"/>
      <c r="K51" s="246"/>
      <c r="M51" s="36"/>
      <c r="N51" s="36"/>
    </row>
    <row r="52" spans="1:14" ht="12.75" customHeight="1" x14ac:dyDescent="0.2">
      <c r="A52" s="74" t="s">
        <v>0</v>
      </c>
      <c r="B52" s="163" t="s">
        <v>11</v>
      </c>
      <c r="C52" s="164"/>
      <c r="D52" s="75" t="s">
        <v>0</v>
      </c>
      <c r="E52" s="75" t="s">
        <v>11</v>
      </c>
      <c r="F52" s="75" t="s">
        <v>0</v>
      </c>
      <c r="G52" s="76" t="s">
        <v>11</v>
      </c>
      <c r="H52" s="247"/>
      <c r="I52" s="248"/>
      <c r="J52" s="248"/>
      <c r="K52" s="249"/>
      <c r="M52" s="36"/>
      <c r="N52" s="36"/>
    </row>
    <row r="53" spans="1:14" ht="33.75" customHeight="1" x14ac:dyDescent="0.2">
      <c r="A53" s="123" t="s">
        <v>119</v>
      </c>
      <c r="B53" s="59" t="s">
        <v>118</v>
      </c>
      <c r="C53" s="60" t="s">
        <v>106</v>
      </c>
      <c r="D53" s="10"/>
      <c r="E53" s="3"/>
      <c r="F53" s="2"/>
      <c r="G53" s="1"/>
      <c r="H53" s="247"/>
      <c r="I53" s="248"/>
      <c r="J53" s="248"/>
      <c r="K53" s="249"/>
      <c r="M53" s="36"/>
      <c r="N53" s="36"/>
    </row>
    <row r="54" spans="1:14" x14ac:dyDescent="0.2">
      <c r="A54" s="129"/>
      <c r="B54" s="127">
        <v>0</v>
      </c>
      <c r="C54" s="128">
        <v>0</v>
      </c>
      <c r="D54" s="10"/>
      <c r="E54" s="3"/>
      <c r="F54" s="2"/>
      <c r="G54" s="1"/>
      <c r="H54" s="85"/>
      <c r="I54" s="86"/>
      <c r="J54" s="86"/>
      <c r="K54" s="87"/>
      <c r="M54" s="36"/>
      <c r="N54" s="36"/>
    </row>
    <row r="55" spans="1:14" ht="45.75" customHeight="1" thickBot="1" x14ac:dyDescent="0.25">
      <c r="A55" s="123" t="s">
        <v>120</v>
      </c>
      <c r="B55" s="59" t="s">
        <v>109</v>
      </c>
      <c r="C55" s="61" t="s">
        <v>107</v>
      </c>
      <c r="D55" s="10"/>
      <c r="E55" s="3"/>
      <c r="F55" s="2"/>
      <c r="G55" s="1"/>
      <c r="H55" s="85"/>
      <c r="I55" s="86"/>
      <c r="J55" s="86"/>
      <c r="K55" s="87"/>
      <c r="M55" s="36"/>
      <c r="N55" s="36"/>
    </row>
    <row r="56" spans="1:14" x14ac:dyDescent="0.2">
      <c r="A56" s="129"/>
      <c r="B56" s="127">
        <v>0</v>
      </c>
      <c r="C56" s="128">
        <v>0</v>
      </c>
      <c r="D56" s="51"/>
      <c r="E56" s="52"/>
      <c r="F56" s="53"/>
      <c r="G56" s="54"/>
      <c r="H56" s="231">
        <f>IF(N30&gt;N31,N31,N30)</f>
        <v>0</v>
      </c>
      <c r="I56" s="232"/>
      <c r="J56" s="232"/>
      <c r="K56" s="233"/>
      <c r="M56" s="36"/>
      <c r="N56" s="36"/>
    </row>
    <row r="57" spans="1:14" ht="22.5" x14ac:dyDescent="0.2">
      <c r="A57" s="77" t="s">
        <v>114</v>
      </c>
      <c r="B57" s="157">
        <f>C54+C56</f>
        <v>0</v>
      </c>
      <c r="C57" s="157"/>
      <c r="D57" s="2"/>
      <c r="E57" s="3"/>
      <c r="F57" s="2"/>
      <c r="G57" s="1"/>
      <c r="H57" s="234"/>
      <c r="I57" s="235"/>
      <c r="J57" s="235"/>
      <c r="K57" s="236"/>
      <c r="M57" s="36"/>
      <c r="N57" s="36"/>
    </row>
    <row r="58" spans="1:14" ht="36.75" customHeight="1" x14ac:dyDescent="0.2">
      <c r="A58" s="78" t="s">
        <v>112</v>
      </c>
      <c r="B58" s="155" t="str">
        <f>IF(ISBLANK(K15),"",N36)</f>
        <v/>
      </c>
      <c r="C58" s="156"/>
      <c r="D58" s="55"/>
      <c r="E58" s="56"/>
      <c r="F58" s="57"/>
      <c r="G58" s="58"/>
      <c r="H58" s="234"/>
      <c r="I58" s="235"/>
      <c r="J58" s="235"/>
      <c r="K58" s="236"/>
      <c r="M58" s="36"/>
      <c r="N58" s="36"/>
    </row>
    <row r="59" spans="1:14" ht="37.5" customHeight="1" x14ac:dyDescent="0.2">
      <c r="A59" s="78" t="s">
        <v>113</v>
      </c>
      <c r="B59" s="155" t="str">
        <f>IF(ISBLANK(K15),"",N39)</f>
        <v/>
      </c>
      <c r="C59" s="156"/>
      <c r="D59" s="55"/>
      <c r="E59" s="56"/>
      <c r="F59" s="57"/>
      <c r="G59" s="58"/>
      <c r="H59" s="234"/>
      <c r="I59" s="235"/>
      <c r="J59" s="235"/>
      <c r="K59" s="236"/>
      <c r="M59" s="36"/>
      <c r="N59" s="36"/>
    </row>
    <row r="60" spans="1:14" ht="45" x14ac:dyDescent="0.2">
      <c r="A60" s="79" t="s">
        <v>115</v>
      </c>
      <c r="B60" s="240" t="str">
        <f>IF(ISBLANK(K15),"",IF(SUM(B58:C59)&gt;B57,SUM(B58:C59),B57))</f>
        <v/>
      </c>
      <c r="C60" s="241"/>
      <c r="D60" s="55"/>
      <c r="E60" s="56"/>
      <c r="F60" s="57"/>
      <c r="G60" s="58"/>
      <c r="H60" s="234"/>
      <c r="I60" s="235"/>
      <c r="J60" s="235"/>
      <c r="K60" s="236"/>
      <c r="M60" s="36"/>
      <c r="N60" s="36"/>
    </row>
    <row r="61" spans="1:14" x14ac:dyDescent="0.2">
      <c r="A61" s="30" t="s">
        <v>1</v>
      </c>
      <c r="B61" s="31">
        <f>IF(ISBLANK(K15),B57,B60)</f>
        <v>0</v>
      </c>
      <c r="C61" s="31"/>
      <c r="D61" s="32" t="s">
        <v>1</v>
      </c>
      <c r="E61" s="33">
        <f>SUM(E53:E60)</f>
        <v>0</v>
      </c>
      <c r="F61" s="32" t="s">
        <v>1</v>
      </c>
      <c r="G61" s="34">
        <f>SUM(G53:G60)</f>
        <v>0</v>
      </c>
      <c r="H61" s="234"/>
      <c r="I61" s="235"/>
      <c r="J61" s="235"/>
      <c r="K61" s="236"/>
      <c r="M61" s="36"/>
      <c r="N61" s="36"/>
    </row>
    <row r="62" spans="1:14" ht="12.75" customHeight="1" thickBot="1" x14ac:dyDescent="0.25">
      <c r="H62" s="237"/>
      <c r="I62" s="238"/>
      <c r="J62" s="238"/>
      <c r="K62" s="239"/>
      <c r="M62" s="36"/>
      <c r="N62" s="36"/>
    </row>
    <row r="63" spans="1:14" ht="13.5" customHeight="1" x14ac:dyDescent="0.2">
      <c r="A63" s="228" t="s">
        <v>13</v>
      </c>
      <c r="B63" s="229"/>
      <c r="C63" s="229"/>
      <c r="D63" s="229"/>
      <c r="E63" s="229"/>
      <c r="F63" s="230"/>
      <c r="G63" s="124" t="s">
        <v>19</v>
      </c>
      <c r="H63" s="125"/>
      <c r="I63" s="125"/>
      <c r="J63" s="125"/>
      <c r="K63" s="126"/>
      <c r="M63" s="36"/>
      <c r="N63" s="36"/>
    </row>
    <row r="64" spans="1:14" ht="63.75" x14ac:dyDescent="0.2">
      <c r="A64" s="222"/>
      <c r="B64" s="223"/>
      <c r="C64" s="223"/>
      <c r="D64" s="223"/>
      <c r="E64" s="223"/>
      <c r="F64" s="224"/>
      <c r="G64" s="24" t="s">
        <v>81</v>
      </c>
      <c r="H64" s="25"/>
      <c r="I64" s="25"/>
      <c r="J64" s="25"/>
      <c r="K64" s="26"/>
      <c r="M64" s="36"/>
      <c r="N64" s="36"/>
    </row>
    <row r="65" spans="1:14" ht="12.75" customHeight="1" x14ac:dyDescent="0.2">
      <c r="A65" s="225"/>
      <c r="B65" s="226"/>
      <c r="C65" s="226"/>
      <c r="D65" s="226"/>
      <c r="E65" s="226"/>
      <c r="F65" s="227"/>
      <c r="G65" s="27"/>
      <c r="H65" s="28"/>
      <c r="I65" s="28"/>
      <c r="J65" s="28"/>
      <c r="K65" s="29"/>
      <c r="M65" s="36"/>
      <c r="N65" s="36"/>
    </row>
    <row r="66" spans="1:14" ht="27" customHeight="1" x14ac:dyDescent="0.2">
      <c r="M66" s="36"/>
      <c r="N66" s="36"/>
    </row>
    <row r="67" spans="1:14" ht="32.25" customHeight="1" x14ac:dyDescent="0.2">
      <c r="M67" s="36"/>
      <c r="N67" s="36"/>
    </row>
    <row r="68" spans="1:14" x14ac:dyDescent="0.2">
      <c r="M68" s="36"/>
      <c r="N68" s="36"/>
    </row>
    <row r="69" spans="1:14" x14ac:dyDescent="0.2">
      <c r="M69" s="36"/>
      <c r="N69" s="36"/>
    </row>
    <row r="70" spans="1:14" x14ac:dyDescent="0.2">
      <c r="M70" s="36"/>
      <c r="N70" s="36"/>
    </row>
    <row r="71" spans="1:14" x14ac:dyDescent="0.2">
      <c r="M71" s="36"/>
      <c r="N71" s="36"/>
    </row>
    <row r="72" spans="1:14" x14ac:dyDescent="0.2">
      <c r="M72" s="36"/>
      <c r="N72" s="36"/>
    </row>
  </sheetData>
  <sheetProtection algorithmName="SHA-512" hashValue="FgvFmcDTftV3vedAom9BmrgeJUuuEEDXloPVOxAQbLWLd75xNuv0vFGXOnpBOXPeP4BM11jDgO+C8G7lvBfCfA==" saltValue="GGkJchHW8PatmqtfDpcfHw==" spinCount="100000" sheet="1" selectLockedCells="1"/>
  <dataConsolidate/>
  <mergeCells count="94">
    <mergeCell ref="M44:N44"/>
    <mergeCell ref="D51:E51"/>
    <mergeCell ref="F51:G51"/>
    <mergeCell ref="H51:K53"/>
    <mergeCell ref="H26:J26"/>
    <mergeCell ref="K26:K48"/>
    <mergeCell ref="D26:E26"/>
    <mergeCell ref="A50:K50"/>
    <mergeCell ref="F26:G26"/>
    <mergeCell ref="B29:C29"/>
    <mergeCell ref="B30:C30"/>
    <mergeCell ref="B31:C31"/>
    <mergeCell ref="B32:C32"/>
    <mergeCell ref="B33:C33"/>
    <mergeCell ref="B34:C34"/>
    <mergeCell ref="I27:J27"/>
    <mergeCell ref="A64:F65"/>
    <mergeCell ref="A63:F63"/>
    <mergeCell ref="H56:K62"/>
    <mergeCell ref="B59:C59"/>
    <mergeCell ref="B60:C60"/>
    <mergeCell ref="I28:J28"/>
    <mergeCell ref="A1:J1"/>
    <mergeCell ref="B12:D12"/>
    <mergeCell ref="G12:J12"/>
    <mergeCell ref="D3:K3"/>
    <mergeCell ref="D4:K4"/>
    <mergeCell ref="D5:K5"/>
    <mergeCell ref="D2:G2"/>
    <mergeCell ref="A6:F6"/>
    <mergeCell ref="A7:F7"/>
    <mergeCell ref="J11:K11"/>
    <mergeCell ref="A2:C2"/>
    <mergeCell ref="A3:C5"/>
    <mergeCell ref="G6:I6"/>
    <mergeCell ref="G7:I9"/>
    <mergeCell ref="A14:B14"/>
    <mergeCell ref="A15:B15"/>
    <mergeCell ref="A25:K25"/>
    <mergeCell ref="A19:F19"/>
    <mergeCell ref="G19:K19"/>
    <mergeCell ref="G21:G22"/>
    <mergeCell ref="J21:J22"/>
    <mergeCell ref="A21:A22"/>
    <mergeCell ref="D21:D22"/>
    <mergeCell ref="A23:H23"/>
    <mergeCell ref="K21:K22"/>
    <mergeCell ref="E21:E22"/>
    <mergeCell ref="F21:F22"/>
    <mergeCell ref="B20:C20"/>
    <mergeCell ref="B21:C22"/>
    <mergeCell ref="H20:I20"/>
    <mergeCell ref="H21:I22"/>
    <mergeCell ref="B38:C38"/>
    <mergeCell ref="B39:C39"/>
    <mergeCell ref="B40:C40"/>
    <mergeCell ref="B41:C41"/>
    <mergeCell ref="B42:C42"/>
    <mergeCell ref="A26:C26"/>
    <mergeCell ref="B27:C27"/>
    <mergeCell ref="B28:C28"/>
    <mergeCell ref="B58:C58"/>
    <mergeCell ref="B57:C57"/>
    <mergeCell ref="B45:C45"/>
    <mergeCell ref="B46:C46"/>
    <mergeCell ref="B47:C47"/>
    <mergeCell ref="B48:C48"/>
    <mergeCell ref="A51:C51"/>
    <mergeCell ref="B52:C52"/>
    <mergeCell ref="B43:C43"/>
    <mergeCell ref="B44:C44"/>
    <mergeCell ref="B35:C35"/>
    <mergeCell ref="B36:C36"/>
    <mergeCell ref="B37:C37"/>
    <mergeCell ref="I45:J45"/>
    <mergeCell ref="I46:J46"/>
    <mergeCell ref="I47:J47"/>
    <mergeCell ref="I48:J48"/>
    <mergeCell ref="I43:J43"/>
    <mergeCell ref="I44:J44"/>
    <mergeCell ref="I40:J40"/>
    <mergeCell ref="I41:J41"/>
    <mergeCell ref="I42:J42"/>
    <mergeCell ref="I35:J35"/>
    <mergeCell ref="I36:J36"/>
    <mergeCell ref="I37:J37"/>
    <mergeCell ref="I38:J38"/>
    <mergeCell ref="I39:J39"/>
    <mergeCell ref="I34:J34"/>
    <mergeCell ref="I29:J29"/>
    <mergeCell ref="I30:J30"/>
    <mergeCell ref="I31:J31"/>
    <mergeCell ref="I32:J32"/>
    <mergeCell ref="I33:J33"/>
  </mergeCells>
  <phoneticPr fontId="6" type="noConversion"/>
  <hyperlinks>
    <hyperlink ref="M21" r:id="rId1" xr:uid="{00000000-0004-0000-0000-000000000000}"/>
  </hyperlinks>
  <pageMargins left="0.43307086614173229" right="0.27559055118110237" top="0.39370078740157483" bottom="0.59055118110236227" header="0.51181102362204722" footer="0.39370078740157483"/>
  <pageSetup paperSize="9" scale="55" orientation="portrait" r:id="rId2"/>
  <headerFooter alignWithMargins="0">
    <oddFooter>&amp;R&amp;"Arial,Kursiv"&amp;7Version 02/2008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5" name="Drop Down 20">
              <controlPr locked="0" defaultSize="0" print="0" autoLine="0" autoPict="0">
                <anchor moveWithCells="1">
                  <from>
                    <xdr:col>6</xdr:col>
                    <xdr:colOff>676275</xdr:colOff>
                    <xdr:row>1</xdr:row>
                    <xdr:rowOff>9525</xdr:rowOff>
                  </from>
                  <to>
                    <xdr:col>9</xdr:col>
                    <xdr:colOff>542925</xdr:colOff>
                    <xdr:row>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37"/>
  <sheetViews>
    <sheetView zoomScale="115" workbookViewId="0">
      <selection sqref="A1:G22"/>
    </sheetView>
  </sheetViews>
  <sheetFormatPr baseColWidth="10" defaultColWidth="0" defaultRowHeight="12.75" zeroHeight="1" x14ac:dyDescent="0.2"/>
  <cols>
    <col min="1" max="1" width="11.42578125" customWidth="1"/>
    <col min="2" max="2" width="30.28515625" bestFit="1" customWidth="1"/>
    <col min="3" max="3" width="36.28515625" customWidth="1"/>
    <col min="4" max="4" width="22.7109375" customWidth="1"/>
    <col min="5" max="5" width="23" customWidth="1"/>
    <col min="6" max="6" width="4.28515625" customWidth="1"/>
    <col min="7" max="7" width="17.42578125" customWidth="1"/>
    <col min="8" max="16384" width="11.42578125" hidden="1"/>
  </cols>
  <sheetData>
    <row r="1" spans="1:7" x14ac:dyDescent="0.2">
      <c r="A1" s="36"/>
      <c r="B1" s="36"/>
      <c r="C1" s="36"/>
      <c r="D1" s="36"/>
      <c r="E1" s="36"/>
      <c r="F1" s="36"/>
      <c r="G1" s="135">
        <v>15</v>
      </c>
    </row>
    <row r="2" spans="1:7" ht="14.25" customHeight="1" x14ac:dyDescent="0.2">
      <c r="A2" s="136">
        <v>1</v>
      </c>
      <c r="B2" s="137"/>
      <c r="C2" s="137"/>
      <c r="D2" s="137"/>
      <c r="E2" s="137"/>
      <c r="F2" s="36"/>
      <c r="G2" s="36"/>
    </row>
    <row r="3" spans="1:7" ht="14.25" customHeight="1" x14ac:dyDescent="0.2">
      <c r="A3" s="136">
        <v>2</v>
      </c>
      <c r="B3" s="138" t="s">
        <v>52</v>
      </c>
      <c r="C3" s="138" t="s">
        <v>52</v>
      </c>
      <c r="D3" s="138" t="s">
        <v>53</v>
      </c>
      <c r="E3" s="138" t="s">
        <v>54</v>
      </c>
      <c r="F3" s="36"/>
      <c r="G3" s="36"/>
    </row>
    <row r="4" spans="1:7" ht="14.25" customHeight="1" x14ac:dyDescent="0.2">
      <c r="A4" s="136">
        <v>3</v>
      </c>
      <c r="B4" s="139" t="s">
        <v>66</v>
      </c>
      <c r="C4" s="138" t="s">
        <v>67</v>
      </c>
      <c r="D4" s="138" t="s">
        <v>42</v>
      </c>
      <c r="E4" s="138" t="s">
        <v>43</v>
      </c>
      <c r="F4" s="36"/>
      <c r="G4" s="36"/>
    </row>
    <row r="5" spans="1:7" ht="14.25" customHeight="1" x14ac:dyDescent="0.2">
      <c r="A5" s="136">
        <v>4</v>
      </c>
      <c r="B5" s="139" t="s">
        <v>68</v>
      </c>
      <c r="C5" s="138" t="s">
        <v>69</v>
      </c>
      <c r="D5" s="138" t="s">
        <v>44</v>
      </c>
      <c r="E5" s="138" t="s">
        <v>45</v>
      </c>
      <c r="F5" s="36"/>
      <c r="G5" s="36"/>
    </row>
    <row r="6" spans="1:7" ht="14.25" customHeight="1" x14ac:dyDescent="0.2">
      <c r="A6" s="136">
        <v>5</v>
      </c>
      <c r="B6" s="139" t="s">
        <v>70</v>
      </c>
      <c r="C6" s="138" t="s">
        <v>71</v>
      </c>
      <c r="D6" s="138" t="s">
        <v>85</v>
      </c>
      <c r="E6" s="138" t="s">
        <v>41</v>
      </c>
      <c r="F6" s="36"/>
      <c r="G6" s="36"/>
    </row>
    <row r="7" spans="1:7" ht="14.25" customHeight="1" x14ac:dyDescent="0.2">
      <c r="A7" s="136">
        <v>6</v>
      </c>
      <c r="B7" s="139" t="s">
        <v>72</v>
      </c>
      <c r="C7" s="138" t="s">
        <v>73</v>
      </c>
      <c r="D7" s="137" t="s">
        <v>89</v>
      </c>
      <c r="E7" s="138" t="s">
        <v>63</v>
      </c>
      <c r="F7" s="36"/>
      <c r="G7" s="36"/>
    </row>
    <row r="8" spans="1:7" ht="14.25" customHeight="1" x14ac:dyDescent="0.2">
      <c r="A8" s="136">
        <v>7</v>
      </c>
      <c r="B8" s="139" t="s">
        <v>74</v>
      </c>
      <c r="C8" s="138" t="s">
        <v>75</v>
      </c>
      <c r="D8" s="137" t="s">
        <v>94</v>
      </c>
      <c r="E8" s="137" t="s">
        <v>95</v>
      </c>
      <c r="F8" s="36"/>
      <c r="G8" s="36"/>
    </row>
    <row r="9" spans="1:7" ht="14.25" customHeight="1" x14ac:dyDescent="0.2">
      <c r="A9" s="136">
        <v>8</v>
      </c>
      <c r="B9" s="139" t="s">
        <v>78</v>
      </c>
      <c r="C9" s="138" t="s">
        <v>59</v>
      </c>
      <c r="D9" s="137" t="s">
        <v>87</v>
      </c>
      <c r="E9" s="137" t="s">
        <v>88</v>
      </c>
      <c r="F9" s="36"/>
      <c r="G9" s="36"/>
    </row>
    <row r="10" spans="1:7" ht="14.25" customHeight="1" x14ac:dyDescent="0.2">
      <c r="A10" s="136">
        <v>9</v>
      </c>
      <c r="B10" s="139" t="s">
        <v>79</v>
      </c>
      <c r="C10" s="138" t="s">
        <v>48</v>
      </c>
      <c r="D10" s="138" t="s">
        <v>46</v>
      </c>
      <c r="E10" s="138" t="s">
        <v>47</v>
      </c>
      <c r="F10" s="36"/>
      <c r="G10" s="36"/>
    </row>
    <row r="11" spans="1:7" ht="14.25" customHeight="1" x14ac:dyDescent="0.2">
      <c r="A11" s="136">
        <v>10</v>
      </c>
      <c r="B11" s="139" t="s">
        <v>76</v>
      </c>
      <c r="C11" s="138" t="s">
        <v>77</v>
      </c>
      <c r="D11" s="137" t="s">
        <v>92</v>
      </c>
      <c r="E11" s="138" t="s">
        <v>36</v>
      </c>
      <c r="F11" s="36"/>
      <c r="G11" s="36"/>
    </row>
    <row r="12" spans="1:7" ht="14.25" customHeight="1" x14ac:dyDescent="0.2">
      <c r="A12" s="136">
        <v>11</v>
      </c>
      <c r="B12" s="138" t="s">
        <v>49</v>
      </c>
      <c r="C12" s="138" t="s">
        <v>49</v>
      </c>
      <c r="D12" s="138" t="s">
        <v>50</v>
      </c>
      <c r="E12" s="138" t="s">
        <v>51</v>
      </c>
      <c r="F12" s="36"/>
      <c r="G12" s="36"/>
    </row>
    <row r="13" spans="1:7" ht="14.25" customHeight="1" x14ac:dyDescent="0.2">
      <c r="A13" s="136">
        <v>12</v>
      </c>
      <c r="B13" s="140" t="s">
        <v>34</v>
      </c>
      <c r="C13" s="138" t="s">
        <v>35</v>
      </c>
      <c r="D13" s="138" t="s">
        <v>80</v>
      </c>
      <c r="E13" s="138" t="s">
        <v>36</v>
      </c>
      <c r="F13" s="36"/>
      <c r="G13" s="36"/>
    </row>
    <row r="14" spans="1:7" ht="14.25" customHeight="1" x14ac:dyDescent="0.2">
      <c r="A14" s="136">
        <v>13</v>
      </c>
      <c r="B14" s="139" t="s">
        <v>56</v>
      </c>
      <c r="C14" s="138" t="s">
        <v>37</v>
      </c>
      <c r="D14" s="138" t="s">
        <v>80</v>
      </c>
      <c r="E14" s="138" t="s">
        <v>36</v>
      </c>
      <c r="F14" s="36"/>
      <c r="G14" s="36"/>
    </row>
    <row r="15" spans="1:7" ht="14.25" customHeight="1" x14ac:dyDescent="0.2">
      <c r="A15" s="136">
        <v>14</v>
      </c>
      <c r="B15" s="139" t="s">
        <v>58</v>
      </c>
      <c r="C15" s="138" t="s">
        <v>40</v>
      </c>
      <c r="D15" s="137" t="s">
        <v>93</v>
      </c>
      <c r="E15" s="138" t="s">
        <v>41</v>
      </c>
      <c r="F15" s="36"/>
      <c r="G15" s="36"/>
    </row>
    <row r="16" spans="1:7" ht="14.25" customHeight="1" x14ac:dyDescent="0.2">
      <c r="A16" s="136">
        <v>15</v>
      </c>
      <c r="B16" s="139" t="s">
        <v>57</v>
      </c>
      <c r="C16" s="138" t="s">
        <v>38</v>
      </c>
      <c r="D16" s="138" t="s">
        <v>39</v>
      </c>
      <c r="E16" s="138" t="s">
        <v>36</v>
      </c>
      <c r="F16" s="36"/>
      <c r="G16" s="36"/>
    </row>
    <row r="17" spans="1:7" x14ac:dyDescent="0.2">
      <c r="A17" s="136">
        <v>16</v>
      </c>
      <c r="B17" s="141" t="s">
        <v>82</v>
      </c>
      <c r="C17" s="142" t="s">
        <v>83</v>
      </c>
      <c r="D17" s="142" t="s">
        <v>80</v>
      </c>
      <c r="E17" s="142" t="s">
        <v>36</v>
      </c>
      <c r="F17" s="36"/>
      <c r="G17" s="36"/>
    </row>
    <row r="18" spans="1:7" x14ac:dyDescent="0.2">
      <c r="A18" s="136">
        <v>17</v>
      </c>
      <c r="B18" s="143" t="s">
        <v>84</v>
      </c>
      <c r="C18" s="138" t="s">
        <v>55</v>
      </c>
      <c r="D18" s="138" t="s">
        <v>80</v>
      </c>
      <c r="E18" s="138" t="s">
        <v>36</v>
      </c>
      <c r="F18" s="36"/>
      <c r="G18" s="36"/>
    </row>
    <row r="19" spans="1:7" x14ac:dyDescent="0.2">
      <c r="A19" s="136">
        <v>18</v>
      </c>
      <c r="B19" s="144" t="s">
        <v>44</v>
      </c>
      <c r="C19" s="144" t="s">
        <v>44</v>
      </c>
      <c r="D19" s="142" t="s">
        <v>86</v>
      </c>
      <c r="E19" s="142" t="s">
        <v>45</v>
      </c>
      <c r="F19" s="36"/>
      <c r="G19" s="36"/>
    </row>
    <row r="20" spans="1:7" x14ac:dyDescent="0.2">
      <c r="A20" s="36"/>
      <c r="B20" s="36"/>
      <c r="C20" s="36"/>
      <c r="D20" s="36"/>
      <c r="E20" s="36"/>
      <c r="F20" s="36"/>
      <c r="G20" s="36"/>
    </row>
    <row r="21" spans="1:7" x14ac:dyDescent="0.2">
      <c r="A21" s="36"/>
      <c r="B21" s="36"/>
      <c r="C21" s="36"/>
      <c r="D21" s="36"/>
      <c r="E21" s="36"/>
      <c r="F21" s="36"/>
      <c r="G21" s="36"/>
    </row>
    <row r="22" spans="1:7" x14ac:dyDescent="0.2"/>
    <row r="23" spans="1:7" x14ac:dyDescent="0.2"/>
    <row r="24" spans="1:7" x14ac:dyDescent="0.2"/>
    <row r="25" spans="1:7" x14ac:dyDescent="0.2"/>
    <row r="26" spans="1:7" x14ac:dyDescent="0.2"/>
    <row r="27" spans="1:7" x14ac:dyDescent="0.2"/>
    <row r="28" spans="1:7" x14ac:dyDescent="0.2"/>
    <row r="29" spans="1:7" x14ac:dyDescent="0.2"/>
    <row r="30" spans="1:7" x14ac:dyDescent="0.2"/>
    <row r="31" spans="1:7" x14ac:dyDescent="0.2"/>
    <row r="32" spans="1:7" x14ac:dyDescent="0.2"/>
    <row r="33" x14ac:dyDescent="0.2"/>
    <row r="34" x14ac:dyDescent="0.2"/>
    <row r="35" x14ac:dyDescent="0.2"/>
    <row r="36" x14ac:dyDescent="0.2"/>
    <row r="37" x14ac:dyDescent="0.2"/>
  </sheetData>
  <phoneticPr fontId="6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VWN</vt:lpstr>
      <vt:lpstr>Liste der Verbände</vt:lpstr>
      <vt:lpstr>Daten</vt:lpstr>
      <vt:lpstr>VWN!Druckbereich</vt:lpstr>
    </vt:vector>
  </TitlesOfParts>
  <Company>BDKJ-DV Osnabrück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Thünemann-Schöning.</dc:creator>
  <cp:lastModifiedBy>Borgmann, Inka</cp:lastModifiedBy>
  <cp:lastPrinted>2022-05-23T10:24:45Z</cp:lastPrinted>
  <dcterms:created xsi:type="dcterms:W3CDTF">2000-11-30T10:05:27Z</dcterms:created>
  <dcterms:modified xsi:type="dcterms:W3CDTF">2023-05-15T08:50:00Z</dcterms:modified>
</cp:coreProperties>
</file>